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2.xml" ContentType="application/vnd.openxmlformats-officedocument.drawing+xml"/>
  <Override PartName="/xl/charts/chart38.xml" ContentType="application/vnd.openxmlformats-officedocument.drawingml.chart+xml"/>
  <Override PartName="/xl/drawings/drawing2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4.xml" ContentType="application/vnd.openxmlformats-officedocument.drawing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harts/chart47.xml" ContentType="application/vnd.openxmlformats-officedocument.drawingml.chart+xml"/>
  <Override PartName="/xl/drawings/drawing27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8.xml" ContentType="application/vnd.openxmlformats-officedocument.drawing+xml"/>
  <Override PartName="/xl/charts/chart50.xml" ContentType="application/vnd.openxmlformats-officedocument.drawingml.chart+xml"/>
  <Override PartName="/xl/drawings/drawing29.xml" ContentType="application/vnd.openxmlformats-officedocument.drawing+xml"/>
  <Override PartName="/xl/charts/chart51.xml" ContentType="application/vnd.openxmlformats-officedocument.drawingml.chart+xml"/>
  <Override PartName="/xl/drawings/drawing30.xml" ContentType="application/vnd.openxmlformats-officedocument.drawing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520" windowHeight="12255" tabRatio="890" firstSheet="11" activeTab="16"/>
  </bookViews>
  <sheets>
    <sheet name="SUMÁRIO" sheetId="73" r:id="rId1"/>
    <sheet name="II-Est Ger 1.1-1.8 caract" sheetId="62" r:id="rId2"/>
    <sheet name="1.9-1.11 limites lagunas" sheetId="18" r:id="rId3"/>
    <sheet name="1.12 rios" sheetId="17" r:id="rId4"/>
    <sheet name="2.1-2.3 pop localizção e sexo" sheetId="16" r:id="rId5"/>
    <sheet name="2.4 pop por cor ou raça" sheetId="72" r:id="rId6"/>
    <sheet name="3.1 ipc" sheetId="14" r:id="rId7"/>
    <sheet name="4.1-4.3 admissões desligamentos" sheetId="13" r:id="rId8"/>
    <sheet name="4.4-4.5 emprego formal" sheetId="67" r:id="rId9"/>
    <sheet name="4.6 acidentes de trab" sheetId="12" r:id="rId10"/>
    <sheet name="II-Est Econ 1.1 pib" sheetId="11" r:id="rId11"/>
    <sheet name="2.1.1 área colhi" sheetId="10" r:id="rId12"/>
    <sheet name="2.1.2 quant produz" sheetId="9" r:id="rId13"/>
    <sheet name="2.1.3 valor prod" sheetId="65" r:id="rId14"/>
    <sheet name="2.2 pecuária" sheetId="8" r:id="rId15"/>
    <sheet name="2.3-2.4 avic prod orig anim" sheetId="7" r:id="rId16"/>
    <sheet name="2.5 pescado" sheetId="74" r:id="rId17"/>
    <sheet name="3.1.1 prod petró gas" sheetId="5" r:id="rId18"/>
    <sheet name="3.1.2 prod cimento" sheetId="4" r:id="rId19"/>
    <sheet name="3.1.3 prod braskem" sheetId="2" r:id="rId20"/>
    <sheet name="3.1.4-3.1.5 prod açúcar etanol" sheetId="36" r:id="rId21"/>
    <sheet name=" 3.2.1-3.2.2 cons consu ener" sheetId="83" r:id="rId22"/>
    <sheet name="3.3.1 água" sheetId="26" r:id="rId23"/>
    <sheet name="3.3.2 esgoto" sheetId="27" r:id="rId24"/>
    <sheet name="4.1.1-4.1.4  exp imp prod" sheetId="82" r:id="rId25"/>
    <sheet name="4.1.5 Valor exp fatores" sheetId="29" r:id="rId26"/>
    <sheet name="4.1.6 valor imp fatores" sheetId="30" r:id="rId27"/>
    <sheet name="4.1.7-4.1.9 Exp e Imp mensal" sheetId="78" r:id="rId28"/>
    <sheet name="4.1.10 cons cimento" sheetId="31" r:id="rId29"/>
    <sheet name="4.1.11 vendas combust" sheetId="33" r:id="rId30"/>
    <sheet name="4.2.1.1 ext rodovias" sheetId="25" r:id="rId31"/>
    <sheet name="4.2.1.2-1.3 veículos" sheetId="24" r:id="rId32"/>
    <sheet name="4.2.2.1 transp hid " sheetId="79" r:id="rId33"/>
    <sheet name="4.2.2.2 carga emb" sheetId="21" r:id="rId34"/>
    <sheet name="4.2.3.1-4.2.3.5 transp áereo" sheetId="20" r:id="rId35"/>
    <sheet name="4.2.4 transp ferr" sheetId="46" r:id="rId36"/>
    <sheet name="4.3.1-4.3.3 telefonia" sheetId="45" r:id="rId37"/>
    <sheet name="4.4.1 impostos" sheetId="44" r:id="rId38"/>
    <sheet name=" 4.4.2 Transf. consti." sheetId="69" r:id="rId39"/>
    <sheet name="4.4.3 icms fpe" sheetId="43" r:id="rId40"/>
    <sheet name="4.4.4-4.4.5 receita despesa" sheetId="41" r:id="rId41"/>
    <sheet name="4.5.1 agencias bancárias" sheetId="38" r:id="rId42"/>
    <sheet name="4.6.1-2.3 turismo" sheetId="39" r:id="rId43"/>
    <sheet name="1.1.1-1.1.3 educ básica" sheetId="37" r:id="rId44"/>
    <sheet name="1.2.1-1.2.3 ensino sup" sheetId="57" r:id="rId45"/>
    <sheet name="2.1 seg púb crimes" sheetId="56" r:id="rId46"/>
    <sheet name="2.2 seg púb crimes sem" sheetId="80" r:id="rId47"/>
    <sheet name="3.1-3.3 eleitores" sheetId="51" r:id="rId48"/>
    <sheet name="4.1 casos confirmados" sheetId="52" r:id="rId49"/>
    <sheet name="4.2-4.3 est hos" sheetId="53" r:id="rId50"/>
    <sheet name="4.4 intern hos " sheetId="71" r:id="rId51"/>
    <sheet name="5.1 bene conc" sheetId="55" r:id="rId52"/>
    <sheet name="5.2 valor arrec ps" sheetId="63" r:id="rId53"/>
    <sheet name="6.1 domicilios localização" sheetId="48" r:id="rId54"/>
    <sheet name="6.2-6.3 dom e moradores micro" sheetId="76" r:id="rId55"/>
    <sheet name="6.4-6.7 dom part" sheetId="77" r:id="rId56"/>
    <sheet name="Ind 1.1-1.3 taxas" sheetId="54" r:id="rId57"/>
    <sheet name="1.4 distrib estudante p idade" sheetId="58" r:id="rId58"/>
    <sheet name="1.5 distrib estud curso  " sheetId="85" r:id="rId59"/>
    <sheet name="1.6 distrib das pessoas" sheetId="84" r:id="rId60"/>
    <sheet name="1.7 nº médio anos estudo" sheetId="59" r:id="rId61"/>
    <sheet name="1.8-1.11 Distrib das pessoas " sheetId="81" r:id="rId62"/>
    <sheet name="1.12 % Dom serv" sheetId="66" r:id="rId63"/>
    <sheet name="1.13 % Dom bens" sheetId="70" r:id="rId64"/>
    <sheet name="1.14 idh-m" sheetId="60" r:id="rId65"/>
    <sheet name="Fontes" sheetId="68" r:id="rId66"/>
  </sheets>
  <definedNames>
    <definedName name="_GoBack" localSheetId="0">SUMÁRIO!$A$3</definedName>
    <definedName name="_xlnm.Print_Area" localSheetId="1">'II-Est Ger 1.1-1.8 caract'!#REF!</definedName>
  </definedNames>
  <calcPr calcId="144525" calcMode="manual"/>
</workbook>
</file>

<file path=xl/calcChain.xml><?xml version="1.0" encoding="utf-8"?>
<calcChain xmlns="http://schemas.openxmlformats.org/spreadsheetml/2006/main">
  <c r="G9" i="21" l="1"/>
  <c r="D9" i="21"/>
  <c r="G8" i="21"/>
  <c r="D8" i="21"/>
  <c r="G7" i="21"/>
  <c r="D7" i="21"/>
  <c r="G6" i="21"/>
  <c r="D6" i="21"/>
  <c r="B12" i="37" l="1"/>
  <c r="B9" i="37"/>
  <c r="D42" i="77"/>
  <c r="B41" i="77"/>
  <c r="B40" i="77"/>
  <c r="B39" i="77"/>
  <c r="D30" i="77"/>
  <c r="B29" i="77"/>
  <c r="B28" i="77"/>
  <c r="B27" i="77"/>
  <c r="B20" i="77"/>
  <c r="B31" i="77" s="1"/>
  <c r="D19" i="77"/>
  <c r="B18" i="77"/>
  <c r="B17" i="77"/>
  <c r="B16" i="77"/>
  <c r="D8" i="77"/>
  <c r="D7" i="77"/>
  <c r="B6" i="77"/>
  <c r="B5" i="77"/>
  <c r="B4" i="77"/>
  <c r="B18" i="76"/>
  <c r="B17" i="76"/>
  <c r="E9" i="76"/>
  <c r="E8" i="76"/>
  <c r="B7" i="76"/>
  <c r="B6" i="76"/>
  <c r="B5" i="76"/>
  <c r="E10" i="55"/>
  <c r="B10" i="55"/>
  <c r="E9" i="55"/>
  <c r="B9" i="55"/>
  <c r="E8" i="55"/>
  <c r="B8" i="55"/>
  <c r="E7" i="55"/>
  <c r="B7" i="55"/>
  <c r="E6" i="55"/>
  <c r="B6" i="55"/>
  <c r="D5" i="71"/>
  <c r="D4" i="71"/>
  <c r="F17" i="53"/>
  <c r="F16" i="53"/>
  <c r="F5" i="53"/>
  <c r="F4" i="53"/>
  <c r="F50" i="51"/>
  <c r="E50" i="51"/>
  <c r="D50" i="51"/>
  <c r="C50" i="51"/>
  <c r="B50" i="51"/>
  <c r="F27" i="51"/>
  <c r="E27" i="51"/>
  <c r="D27" i="51"/>
  <c r="C27" i="51"/>
  <c r="B27" i="51"/>
  <c r="F5" i="51"/>
  <c r="E5" i="51"/>
  <c r="D5" i="51"/>
  <c r="C5" i="51"/>
  <c r="B5" i="51"/>
  <c r="I17" i="80"/>
  <c r="I16" i="80"/>
  <c r="I15" i="80"/>
  <c r="I14" i="80"/>
  <c r="I13" i="80"/>
  <c r="I12" i="80"/>
  <c r="I11" i="80"/>
  <c r="I10" i="80"/>
  <c r="I9" i="80"/>
  <c r="I8" i="80"/>
  <c r="I7" i="80"/>
  <c r="I6" i="80"/>
  <c r="H5" i="80"/>
  <c r="G5" i="80"/>
  <c r="F5" i="80"/>
  <c r="E5" i="80"/>
  <c r="D5" i="80"/>
  <c r="C5" i="80"/>
  <c r="B5" i="80"/>
  <c r="F5" i="56"/>
  <c r="E5" i="56"/>
  <c r="D5" i="56"/>
  <c r="C5" i="56"/>
  <c r="B5" i="56"/>
  <c r="F63" i="57"/>
  <c r="E63" i="57"/>
  <c r="D63" i="57"/>
  <c r="C63" i="57"/>
  <c r="B63" i="57"/>
  <c r="F58" i="57"/>
  <c r="E58" i="57"/>
  <c r="D58" i="57"/>
  <c r="C58" i="57"/>
  <c r="B58" i="57"/>
  <c r="F53" i="57"/>
  <c r="E53" i="57"/>
  <c r="D53" i="57"/>
  <c r="C53" i="57"/>
  <c r="B53" i="57"/>
  <c r="F39" i="57"/>
  <c r="E39" i="57"/>
  <c r="D39" i="57"/>
  <c r="C39" i="57"/>
  <c r="B39" i="57"/>
  <c r="F34" i="57"/>
  <c r="E34" i="57"/>
  <c r="D34" i="57"/>
  <c r="C34" i="57"/>
  <c r="B34" i="57"/>
  <c r="F29" i="57"/>
  <c r="E29" i="57"/>
  <c r="D29" i="57"/>
  <c r="C29" i="57"/>
  <c r="B29" i="57"/>
  <c r="F15" i="57"/>
  <c r="E15" i="57"/>
  <c r="D15" i="57"/>
  <c r="C15" i="57"/>
  <c r="B15" i="57"/>
  <c r="F10" i="57"/>
  <c r="E10" i="57"/>
  <c r="D10" i="57"/>
  <c r="C10" i="57"/>
  <c r="B10" i="57"/>
  <c r="F5" i="57"/>
  <c r="E5" i="57"/>
  <c r="D5" i="57"/>
  <c r="C5" i="57"/>
  <c r="B5" i="57"/>
  <c r="F12" i="37"/>
  <c r="E12" i="37"/>
  <c r="D12" i="37"/>
  <c r="C12" i="37"/>
  <c r="F9" i="37"/>
  <c r="E9" i="37"/>
  <c r="D9" i="37"/>
  <c r="C9" i="37"/>
  <c r="F9" i="38"/>
  <c r="F8" i="38"/>
  <c r="F7" i="38"/>
  <c r="F6" i="38"/>
  <c r="F5" i="38"/>
  <c r="C31" i="41"/>
  <c r="B28" i="41"/>
  <c r="D20" i="41"/>
  <c r="D19" i="41"/>
  <c r="C30" i="41" s="1"/>
  <c r="D18" i="41"/>
  <c r="C29" i="41" s="1"/>
  <c r="D17" i="41"/>
  <c r="C28" i="41" s="1"/>
  <c r="D16" i="41"/>
  <c r="C27" i="41" s="1"/>
  <c r="D8" i="41"/>
  <c r="B31" i="41" s="1"/>
  <c r="D7" i="41"/>
  <c r="B30" i="41" s="1"/>
  <c r="D6" i="41"/>
  <c r="B29" i="41" s="1"/>
  <c r="D5" i="41"/>
  <c r="D4" i="41"/>
  <c r="B27" i="41" s="1"/>
  <c r="E17" i="69"/>
  <c r="D17" i="69"/>
  <c r="C17" i="69"/>
  <c r="B17" i="69"/>
  <c r="E16" i="69"/>
  <c r="D16" i="69"/>
  <c r="C16" i="69"/>
  <c r="B16" i="69"/>
  <c r="E15" i="69"/>
  <c r="D15" i="69"/>
  <c r="C15" i="69"/>
  <c r="B15" i="69"/>
  <c r="E14" i="69"/>
  <c r="D14" i="69"/>
  <c r="C14" i="69"/>
  <c r="B14" i="69"/>
  <c r="E13" i="69"/>
  <c r="D13" i="69"/>
  <c r="C13" i="69"/>
  <c r="B13" i="69"/>
  <c r="H8" i="69"/>
  <c r="H7" i="69"/>
  <c r="H6" i="69"/>
  <c r="H5" i="69"/>
  <c r="H4" i="69"/>
  <c r="C19" i="44"/>
  <c r="C21" i="44" s="1"/>
  <c r="F17" i="44"/>
  <c r="F19" i="44" s="1"/>
  <c r="F21" i="44" s="1"/>
  <c r="E17" i="44"/>
  <c r="E19" i="44" s="1"/>
  <c r="E21" i="44" s="1"/>
  <c r="D17" i="44"/>
  <c r="D19" i="44" s="1"/>
  <c r="D21" i="44" s="1"/>
  <c r="C17" i="44"/>
  <c r="B17" i="44"/>
  <c r="B19" i="44" s="1"/>
  <c r="B21" i="44" s="1"/>
  <c r="F50" i="45"/>
  <c r="E50" i="45"/>
  <c r="D50" i="45"/>
  <c r="C50" i="45"/>
  <c r="B50" i="45"/>
  <c r="F27" i="45"/>
  <c r="E27" i="45"/>
  <c r="D27" i="45"/>
  <c r="C27" i="45"/>
  <c r="B27" i="45"/>
  <c r="G10" i="21"/>
  <c r="D10" i="21"/>
  <c r="F15" i="79"/>
  <c r="E15" i="79"/>
  <c r="B15" i="79"/>
  <c r="F14" i="79"/>
  <c r="E14" i="79"/>
  <c r="B14" i="79"/>
  <c r="D13" i="79"/>
  <c r="C13" i="79"/>
  <c r="F10" i="79"/>
  <c r="E10" i="79"/>
  <c r="B10" i="79"/>
  <c r="F7" i="79"/>
  <c r="F13" i="79" s="1"/>
  <c r="E7" i="79"/>
  <c r="B7" i="79"/>
  <c r="F18" i="24"/>
  <c r="E18" i="24"/>
  <c r="D18" i="24"/>
  <c r="C18" i="24"/>
  <c r="B18" i="24"/>
  <c r="F3" i="24"/>
  <c r="E3" i="24"/>
  <c r="D3" i="24"/>
  <c r="C3" i="24"/>
  <c r="B3" i="24"/>
  <c r="F24" i="25"/>
  <c r="E24" i="25"/>
  <c r="D24" i="25"/>
  <c r="C24" i="25"/>
  <c r="B24" i="25"/>
  <c r="F23" i="25"/>
  <c r="E23" i="25"/>
  <c r="D23" i="25"/>
  <c r="C23" i="25"/>
  <c r="B23" i="25"/>
  <c r="F22" i="25"/>
  <c r="E22" i="25"/>
  <c r="D22" i="25"/>
  <c r="C22" i="25"/>
  <c r="B22" i="25"/>
  <c r="F17" i="25"/>
  <c r="E17" i="25"/>
  <c r="D17" i="25"/>
  <c r="C17" i="25"/>
  <c r="B17" i="25"/>
  <c r="F13" i="25"/>
  <c r="E13" i="25"/>
  <c r="D13" i="25"/>
  <c r="C13" i="25"/>
  <c r="B13" i="25"/>
  <c r="F9" i="25"/>
  <c r="E9" i="25"/>
  <c r="D9" i="25"/>
  <c r="C9" i="25"/>
  <c r="B9" i="25"/>
  <c r="B21" i="25" s="1"/>
  <c r="F5" i="25"/>
  <c r="E5" i="25"/>
  <c r="E21" i="25" s="1"/>
  <c r="D5" i="25"/>
  <c r="C5" i="25"/>
  <c r="B5" i="25"/>
  <c r="F62" i="78"/>
  <c r="E62" i="78"/>
  <c r="D62" i="78"/>
  <c r="C62" i="78"/>
  <c r="B62" i="78"/>
  <c r="F61" i="78"/>
  <c r="E61" i="78"/>
  <c r="D61" i="78"/>
  <c r="C61" i="78"/>
  <c r="B61" i="78"/>
  <c r="F60" i="78"/>
  <c r="E60" i="78"/>
  <c r="D60" i="78"/>
  <c r="C60" i="78"/>
  <c r="B60" i="78"/>
  <c r="F59" i="78"/>
  <c r="E59" i="78"/>
  <c r="D59" i="78"/>
  <c r="C59" i="78"/>
  <c r="B59" i="78"/>
  <c r="F58" i="78"/>
  <c r="E58" i="78"/>
  <c r="D58" i="78"/>
  <c r="C58" i="78"/>
  <c r="B58" i="78"/>
  <c r="F57" i="78"/>
  <c r="E57" i="78"/>
  <c r="D57" i="78"/>
  <c r="C57" i="78"/>
  <c r="B57" i="78"/>
  <c r="F56" i="78"/>
  <c r="E56" i="78"/>
  <c r="D56" i="78"/>
  <c r="C56" i="78"/>
  <c r="B56" i="78"/>
  <c r="F55" i="78"/>
  <c r="E55" i="78"/>
  <c r="D55" i="78"/>
  <c r="C55" i="78"/>
  <c r="B55" i="78"/>
  <c r="F54" i="78"/>
  <c r="E54" i="78"/>
  <c r="D54" i="78"/>
  <c r="C54" i="78"/>
  <c r="B54" i="78"/>
  <c r="F53" i="78"/>
  <c r="E53" i="78"/>
  <c r="D53" i="78"/>
  <c r="C53" i="78"/>
  <c r="B53" i="78"/>
  <c r="F52" i="78"/>
  <c r="E52" i="78"/>
  <c r="D52" i="78"/>
  <c r="C52" i="78"/>
  <c r="B52" i="78"/>
  <c r="F51" i="78"/>
  <c r="E51" i="78"/>
  <c r="D51" i="78"/>
  <c r="C51" i="78"/>
  <c r="B51" i="78"/>
  <c r="D50" i="78"/>
  <c r="F27" i="78"/>
  <c r="E27" i="78"/>
  <c r="D27" i="78"/>
  <c r="C27" i="78"/>
  <c r="B27" i="78"/>
  <c r="F4" i="78"/>
  <c r="E4" i="78"/>
  <c r="D4" i="78"/>
  <c r="C4" i="78"/>
  <c r="B4" i="78"/>
  <c r="D9" i="30"/>
  <c r="B9" i="30"/>
  <c r="D8" i="30"/>
  <c r="B8" i="30" s="1"/>
  <c r="D7" i="30"/>
  <c r="B7" i="30"/>
  <c r="D6" i="30"/>
  <c r="B6" i="30" s="1"/>
  <c r="D5" i="30"/>
  <c r="B5" i="30" s="1"/>
  <c r="E20" i="29"/>
  <c r="D20" i="29"/>
  <c r="C20" i="29"/>
  <c r="B20" i="29"/>
  <c r="A20" i="29"/>
  <c r="E19" i="29"/>
  <c r="D19" i="29"/>
  <c r="C19" i="29"/>
  <c r="B19" i="29"/>
  <c r="A19" i="29"/>
  <c r="E18" i="29"/>
  <c r="D18" i="29"/>
  <c r="C18" i="29"/>
  <c r="B18" i="29"/>
  <c r="A18" i="29"/>
  <c r="E17" i="29"/>
  <c r="D17" i="29"/>
  <c r="C17" i="29"/>
  <c r="B17" i="29"/>
  <c r="A17" i="29"/>
  <c r="E16" i="29"/>
  <c r="D16" i="29"/>
  <c r="C16" i="29"/>
  <c r="B16" i="29"/>
  <c r="A16" i="29"/>
  <c r="D9" i="29"/>
  <c r="B9" i="29" s="1"/>
  <c r="D8" i="29"/>
  <c r="B8" i="29" s="1"/>
  <c r="D7" i="29"/>
  <c r="B7" i="29" s="1"/>
  <c r="D6" i="29"/>
  <c r="B6" i="29" s="1"/>
  <c r="D5" i="29"/>
  <c r="B5" i="29" s="1"/>
  <c r="F180" i="82"/>
  <c r="E180" i="82"/>
  <c r="D180" i="82"/>
  <c r="C180" i="82"/>
  <c r="B180" i="82"/>
  <c r="F133" i="82"/>
  <c r="E133" i="82"/>
  <c r="D133" i="82"/>
  <c r="C133" i="82"/>
  <c r="B133" i="82"/>
  <c r="F76" i="82"/>
  <c r="E76" i="82"/>
  <c r="D76" i="82"/>
  <c r="C76" i="82"/>
  <c r="B76" i="82"/>
  <c r="F30" i="82"/>
  <c r="E30" i="82"/>
  <c r="D30" i="82"/>
  <c r="C30" i="82"/>
  <c r="B30" i="82"/>
  <c r="F35" i="83"/>
  <c r="E35" i="83"/>
  <c r="D35" i="83"/>
  <c r="C35" i="83"/>
  <c r="B35" i="83"/>
  <c r="F12" i="83"/>
  <c r="E12" i="83"/>
  <c r="D12" i="83"/>
  <c r="C12" i="83"/>
  <c r="B12" i="83"/>
  <c r="F28" i="36"/>
  <c r="E28" i="36"/>
  <c r="D28" i="36"/>
  <c r="C28" i="36"/>
  <c r="B28" i="36"/>
  <c r="F6" i="36"/>
  <c r="E6" i="36"/>
  <c r="D6" i="36"/>
  <c r="C6" i="36"/>
  <c r="B6" i="36"/>
  <c r="G11" i="5"/>
  <c r="D11" i="5"/>
  <c r="G10" i="5"/>
  <c r="D10" i="5"/>
  <c r="G9" i="5"/>
  <c r="D9" i="5"/>
  <c r="G8" i="5"/>
  <c r="D8" i="5"/>
  <c r="G7" i="5"/>
  <c r="D7" i="5"/>
  <c r="E9" i="7"/>
  <c r="E8" i="7"/>
  <c r="E7" i="7"/>
  <c r="E6" i="7"/>
  <c r="E5" i="7"/>
  <c r="C10" i="12"/>
  <c r="B10" i="12" s="1"/>
  <c r="C9" i="12"/>
  <c r="B9" i="12" s="1"/>
  <c r="C8" i="12"/>
  <c r="B8" i="12" s="1"/>
  <c r="C7" i="12"/>
  <c r="B7" i="12"/>
  <c r="C6" i="12"/>
  <c r="B6" i="12" s="1"/>
  <c r="F29" i="67"/>
  <c r="E29" i="67"/>
  <c r="D29" i="67"/>
  <c r="C29" i="67"/>
  <c r="B29" i="67"/>
  <c r="F11" i="67"/>
  <c r="E11" i="67"/>
  <c r="D11" i="67"/>
  <c r="C11" i="67"/>
  <c r="B11" i="67"/>
  <c r="F56" i="13"/>
  <c r="E56" i="13"/>
  <c r="D56" i="13"/>
  <c r="C56" i="13"/>
  <c r="B56" i="13"/>
  <c r="F55" i="13"/>
  <c r="E55" i="13"/>
  <c r="D55" i="13"/>
  <c r="C55" i="13"/>
  <c r="B55" i="13"/>
  <c r="F54" i="13"/>
  <c r="E54" i="13"/>
  <c r="D54" i="13"/>
  <c r="C54" i="13"/>
  <c r="B54" i="13"/>
  <c r="F53" i="13"/>
  <c r="E53" i="13"/>
  <c r="D53" i="13"/>
  <c r="C53" i="13"/>
  <c r="B53" i="13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9" i="13"/>
  <c r="E49" i="13"/>
  <c r="D49" i="13"/>
  <c r="C49" i="13"/>
  <c r="B49" i="13"/>
  <c r="F35" i="13"/>
  <c r="E35" i="13"/>
  <c r="D35" i="13"/>
  <c r="C35" i="13"/>
  <c r="B35" i="13"/>
  <c r="F12" i="13"/>
  <c r="E12" i="13"/>
  <c r="D12" i="13"/>
  <c r="C12" i="13"/>
  <c r="B12" i="13"/>
  <c r="B6" i="72"/>
  <c r="B5" i="72"/>
  <c r="B4" i="72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B32" i="16"/>
  <c r="B31" i="16"/>
  <c r="B30" i="16"/>
  <c r="B29" i="16"/>
  <c r="B28" i="16"/>
  <c r="B7" i="16"/>
  <c r="B6" i="16"/>
  <c r="B5" i="16"/>
  <c r="B63" i="17"/>
  <c r="B59" i="17"/>
  <c r="B54" i="17"/>
  <c r="B53" i="17"/>
  <c r="B44" i="17"/>
  <c r="B38" i="17"/>
  <c r="B36" i="17"/>
  <c r="B30" i="17"/>
  <c r="B28" i="17"/>
  <c r="B23" i="17"/>
  <c r="B22" i="17"/>
  <c r="B18" i="17"/>
  <c r="B13" i="17"/>
  <c r="B12" i="17"/>
  <c r="B10" i="17"/>
  <c r="B4" i="17"/>
  <c r="E13" i="79" l="1"/>
  <c r="F57" i="13"/>
  <c r="C8" i="37"/>
  <c r="D8" i="37"/>
  <c r="B13" i="79"/>
  <c r="E57" i="13"/>
  <c r="F50" i="78"/>
  <c r="D21" i="25"/>
  <c r="F8" i="37"/>
  <c r="I5" i="80"/>
  <c r="F21" i="25"/>
  <c r="C50" i="78"/>
  <c r="C57" i="13"/>
  <c r="B57" i="13"/>
  <c r="D57" i="13"/>
  <c r="B50" i="78"/>
  <c r="E50" i="78"/>
  <c r="C21" i="25"/>
  <c r="D31" i="77"/>
  <c r="B43" i="77"/>
  <c r="D43" i="77" s="1"/>
  <c r="E8" i="37"/>
  <c r="D20" i="77"/>
  <c r="B8" i="37"/>
</calcChain>
</file>

<file path=xl/sharedStrings.xml><?xml version="1.0" encoding="utf-8"?>
<sst xmlns="http://schemas.openxmlformats.org/spreadsheetml/2006/main" count="1752" uniqueCount="1078">
  <si>
    <t>SUMÁRIO</t>
  </si>
  <si>
    <t xml:space="preserve">I – ESTATÍSTICAS GERAIS       </t>
  </si>
  <si>
    <t>1 – Caracterização do Estado</t>
  </si>
  <si>
    <t>2 – Demografia</t>
  </si>
  <si>
    <t>3 – Custo de Vida</t>
  </si>
  <si>
    <t>4 – Mercado de Trabalho</t>
  </si>
  <si>
    <t>II – ESTATÍSTICAS ECONÔMICAS</t>
  </si>
  <si>
    <r>
      <rPr>
        <sz val="7"/>
        <rFont val="Times New Roman"/>
        <family val="1"/>
      </rPr>
      <t xml:space="preserve">1 – Produto Interno Bruto e Produto Interno Bruto </t>
    </r>
    <r>
      <rPr>
        <i/>
        <sz val="7"/>
        <rFont val="Times New Roman"/>
        <family val="1"/>
      </rPr>
      <t>per capita</t>
    </r>
  </si>
  <si>
    <t>2 – Setor Primário</t>
  </si>
  <si>
    <t>3 – Setor Secundário</t>
  </si>
  <si>
    <t>4 – Setor Terciário</t>
  </si>
  <si>
    <t>III – ESTATÍSTICAS SOCIAIS</t>
  </si>
  <si>
    <t>1 – Educação</t>
  </si>
  <si>
    <t>2 – Segurança Pública</t>
  </si>
  <si>
    <t>3 – Representação Política</t>
  </si>
  <si>
    <t>4 – Saúde</t>
  </si>
  <si>
    <t>5 – Previdência Social</t>
  </si>
  <si>
    <t>6 – Habitação</t>
  </si>
  <si>
    <t>IV – INDICADORES SOCIAIS</t>
  </si>
  <si>
    <t>1 – Indicadores</t>
  </si>
  <si>
    <t>V – SIGLAS</t>
  </si>
  <si>
    <t>1 - Sigla das fontes de informações</t>
  </si>
  <si>
    <t xml:space="preserve"> I - ESTATÍSTICAS GERAIS</t>
  </si>
  <si>
    <t>1 - CARACTERIZAÇÃO DO ESTADO</t>
  </si>
  <si>
    <r>
      <rPr>
        <sz val="7"/>
        <color rgb="FF3379CD"/>
        <rFont val="Times New Roman"/>
        <family val="1"/>
      </rPr>
      <t>1.1 - Localização:</t>
    </r>
    <r>
      <rPr>
        <sz val="7"/>
        <color indexed="30"/>
        <rFont val="Times New Roman"/>
        <family val="1"/>
      </rPr>
      <t xml:space="preserve"> </t>
    </r>
    <r>
      <rPr>
        <sz val="7"/>
        <rFont val="Times New Roman"/>
        <family val="1"/>
      </rPr>
      <t>Leste da Região Nordeste</t>
    </r>
  </si>
  <si>
    <r>
      <rPr>
        <sz val="7"/>
        <color rgb="FF3379CD"/>
        <rFont val="Times New Roman"/>
        <family val="1"/>
      </rPr>
      <t xml:space="preserve">1.2 - Superfície: </t>
    </r>
    <r>
      <rPr>
        <sz val="7"/>
        <rFont val="Times New Roman"/>
        <family val="1"/>
      </rPr>
      <t>27.848,14 Km2</t>
    </r>
  </si>
  <si>
    <r>
      <rPr>
        <sz val="7"/>
        <color rgb="FF3379CD"/>
        <rFont val="Times New Roman"/>
        <family val="1"/>
      </rPr>
      <t xml:space="preserve">1.3 - Número de Municípios: </t>
    </r>
    <r>
      <rPr>
        <sz val="7"/>
        <rFont val="Times New Roman"/>
        <family val="1"/>
      </rPr>
      <t>102</t>
    </r>
  </si>
  <si>
    <r>
      <rPr>
        <sz val="7"/>
        <color rgb="FF3379CD"/>
        <rFont val="Times New Roman"/>
        <family val="1"/>
      </rPr>
      <t xml:space="preserve">1.4 - Capital: </t>
    </r>
    <r>
      <rPr>
        <sz val="7"/>
        <rFont val="Times New Roman"/>
        <family val="1"/>
      </rPr>
      <t>Maceió</t>
    </r>
  </si>
  <si>
    <r>
      <rPr>
        <sz val="7"/>
        <color rgb="FF3379CD"/>
        <rFont val="Times New Roman"/>
        <family val="1"/>
      </rPr>
      <t xml:space="preserve">1.5 - Relevo: </t>
    </r>
    <r>
      <rPr>
        <sz val="7"/>
        <rFont val="Times New Roman"/>
        <family val="1"/>
      </rPr>
      <t>Planície litorânea, planalto (Norte) e depressão (Centro)</t>
    </r>
  </si>
  <si>
    <r>
      <rPr>
        <sz val="7"/>
        <color rgb="FF3379CD"/>
        <rFont val="Times New Roman"/>
        <family val="1"/>
      </rPr>
      <t xml:space="preserve">1.6 - Vegetação: </t>
    </r>
    <r>
      <rPr>
        <sz val="7"/>
        <rFont val="Times New Roman"/>
        <family val="1"/>
      </rPr>
      <t>Floresta tropical, mangues litorâneos e caatinga</t>
    </r>
  </si>
  <si>
    <r>
      <rPr>
        <sz val="7"/>
        <color rgb="FF3379CD"/>
        <rFont val="Times New Roman"/>
        <family val="1"/>
      </rPr>
      <t xml:space="preserve">1.7 - Clima: </t>
    </r>
    <r>
      <rPr>
        <sz val="7"/>
        <rFont val="Times New Roman"/>
        <family val="1"/>
      </rPr>
      <t>Tropical</t>
    </r>
  </si>
  <si>
    <r>
      <rPr>
        <sz val="7"/>
        <color rgb="FF3379CD"/>
        <rFont val="Times New Roman"/>
        <family val="1"/>
      </rPr>
      <t xml:space="preserve">1.8 - Temperatura média anual: </t>
    </r>
    <r>
      <rPr>
        <sz val="7"/>
        <rFont val="Times New Roman"/>
        <family val="1"/>
      </rPr>
      <t>24ºC</t>
    </r>
  </si>
  <si>
    <t>1.9 - Pontos extremos</t>
  </si>
  <si>
    <t>PONTOS EXTREMOS</t>
  </si>
  <si>
    <t>Norte</t>
  </si>
  <si>
    <t>Sul</t>
  </si>
  <si>
    <t>Leste</t>
  </si>
  <si>
    <t>Oeste</t>
  </si>
  <si>
    <t>Latitude</t>
  </si>
  <si>
    <t xml:space="preserve"> - 08º 48' 47"</t>
  </si>
  <si>
    <t>- 10º 30' 09"</t>
  </si>
  <si>
    <t xml:space="preserve"> - 08º 54' 49"</t>
  </si>
  <si>
    <t xml:space="preserve"> - 09º 19' 22"</t>
  </si>
  <si>
    <t>Longitude</t>
  </si>
  <si>
    <t xml:space="preserve"> - 35º 28' 10"</t>
  </si>
  <si>
    <t xml:space="preserve"> - 36º 23' 42"</t>
  </si>
  <si>
    <t xml:space="preserve"> - 35º 09' 09"</t>
  </si>
  <si>
    <t xml:space="preserve"> - 38º 14' 27"</t>
  </si>
  <si>
    <t xml:space="preserve">  Fonte: IBGE</t>
  </si>
  <si>
    <t>1.10 - Limites</t>
  </si>
  <si>
    <t>1.10.1 - Limites do Estado de Alagoas</t>
  </si>
  <si>
    <t>LIMITES</t>
  </si>
  <si>
    <t>Noroeste</t>
  </si>
  <si>
    <t>Sudoeste</t>
  </si>
  <si>
    <t>Pernambuco</t>
  </si>
  <si>
    <t>Sergipe</t>
  </si>
  <si>
    <t>Oceano Atlântico</t>
  </si>
  <si>
    <t xml:space="preserve"> Bahia</t>
  </si>
  <si>
    <t xml:space="preserve">  Obs: Ao Sudoeste confina-se na confluência do Rio Moxotó com o São Francisco</t>
  </si>
  <si>
    <t>1.11 - Lagoas</t>
  </si>
  <si>
    <t>1.11.1 - Denominação e extensão das principais Lagunas em Alagoas</t>
  </si>
  <si>
    <t>LAGUNAS</t>
  </si>
  <si>
    <t>EXTENSÃO (Km)</t>
  </si>
  <si>
    <t>Mundaú ou do Norte</t>
  </si>
  <si>
    <t>Manguaba ou do Sul</t>
  </si>
  <si>
    <t>Jequiá</t>
  </si>
  <si>
    <t>1.12 - Rios</t>
  </si>
  <si>
    <t xml:space="preserve">          1.12.1 - Regiões Hidrográficas e suas respectivas Bacias de Alagoas</t>
  </si>
  <si>
    <t>(continua)</t>
  </si>
  <si>
    <t>REGIÃO HIDROGRÁFICA</t>
  </si>
  <si>
    <r>
      <rPr>
        <b/>
        <sz val="7"/>
        <rFont val="Times New Roman"/>
        <family val="1"/>
      </rPr>
      <t>ÁREA (Km</t>
    </r>
    <r>
      <rPr>
        <b/>
        <vertAlign val="superscript"/>
        <sz val="7"/>
        <rFont val="Times New Roman"/>
        <family val="1"/>
      </rPr>
      <t>2</t>
    </r>
    <r>
      <rPr>
        <b/>
        <sz val="7"/>
        <rFont val="Times New Roman"/>
        <family val="1"/>
      </rPr>
      <t>)</t>
    </r>
  </si>
  <si>
    <t>BACIAS HIDROGRÁFICA</t>
  </si>
  <si>
    <t>Piauí</t>
  </si>
  <si>
    <t>Rio Piauí</t>
  </si>
  <si>
    <t>Rio Tibiri</t>
  </si>
  <si>
    <t>Rio Itiúba</t>
  </si>
  <si>
    <t>Rio Boacica</t>
  </si>
  <si>
    <t>Rio Perucaba</t>
  </si>
  <si>
    <t>Rio Batinga</t>
  </si>
  <si>
    <t>Traipu</t>
  </si>
  <si>
    <t>Rio Traipu</t>
  </si>
  <si>
    <t>Rio do Cedro</t>
  </si>
  <si>
    <t>Capiá</t>
  </si>
  <si>
    <t>Rio Capiá</t>
  </si>
  <si>
    <t>São Miguel</t>
  </si>
  <si>
    <t>Rio São Miguel</t>
  </si>
  <si>
    <t>Rio Poxim</t>
  </si>
  <si>
    <t>Rio Jequiá</t>
  </si>
  <si>
    <t>Riacho Taboada</t>
  </si>
  <si>
    <t>Rio Niquim</t>
  </si>
  <si>
    <t>Coruripe</t>
  </si>
  <si>
    <t>Rio Coruripe</t>
  </si>
  <si>
    <t>Rio Conduípe</t>
  </si>
  <si>
    <t>Riacho da Barra</t>
  </si>
  <si>
    <t>Rio Adriana</t>
  </si>
  <si>
    <t>Paraíba</t>
  </si>
  <si>
    <t>Rio Paraíba</t>
  </si>
  <si>
    <t>Mundaú</t>
  </si>
  <si>
    <t>Rio Mundaú</t>
  </si>
  <si>
    <t>Ipanema</t>
  </si>
  <si>
    <t>Rio Ipanema</t>
  </si>
  <si>
    <t>Riacho Jacobina</t>
  </si>
  <si>
    <t>Riacho Grande</t>
  </si>
  <si>
    <t>Riacho do Bobó</t>
  </si>
  <si>
    <t>Rio Boqueirão</t>
  </si>
  <si>
    <t>Rio Farias</t>
  </si>
  <si>
    <t>Rio Tapuio</t>
  </si>
  <si>
    <t>Rio Jacaré</t>
  </si>
  <si>
    <t>Camaragibe</t>
  </si>
  <si>
    <t>Rio Camaragibe</t>
  </si>
  <si>
    <t>Rio Santo Antônio</t>
  </si>
  <si>
    <t>Litoral Norte</t>
  </si>
  <si>
    <t>Rio Tatuamunha</t>
  </si>
  <si>
    <t>Rio Manguaba</t>
  </si>
  <si>
    <t>Rio Salgado</t>
  </si>
  <si>
    <t>Rio Maragogi</t>
  </si>
  <si>
    <t>Rio dos Paus</t>
  </si>
  <si>
    <t>Rio Tabaiana</t>
  </si>
  <si>
    <t>Talhada</t>
  </si>
  <si>
    <t>Riacho Grande da Cruz</t>
  </si>
  <si>
    <t>Rio do Maxixe</t>
  </si>
  <si>
    <t>Riacho Olho D'Água</t>
  </si>
  <si>
    <t>Riacho Talhada</t>
  </si>
  <si>
    <t>Riacho Uruçu</t>
  </si>
  <si>
    <t>Rio Boa Vista</t>
  </si>
  <si>
    <t>(conclusão)</t>
  </si>
  <si>
    <t>Moxotó</t>
  </si>
  <si>
    <t>Rio Moxotó</t>
  </si>
  <si>
    <t>Pratagi</t>
  </si>
  <si>
    <t>Rio Pratagy</t>
  </si>
  <si>
    <t>Rio Reginaldo</t>
  </si>
  <si>
    <t>Rio Jacarecica</t>
  </si>
  <si>
    <t>Rio Meirim</t>
  </si>
  <si>
    <t>Rio Sapucaí</t>
  </si>
  <si>
    <t>Complexo Estuarino Mundaú/Manguaba</t>
  </si>
  <si>
    <t>Rio Sumauma</t>
  </si>
  <si>
    <t>Rio Estivas</t>
  </si>
  <si>
    <t>Rio Remédio</t>
  </si>
  <si>
    <t>Riacho da Silva</t>
  </si>
  <si>
    <t>Jacuípe-Una</t>
  </si>
  <si>
    <t>Rio Jacuípe</t>
  </si>
  <si>
    <t xml:space="preserve">  Fonte: SEMARH</t>
  </si>
  <si>
    <t>2 - DEMOGRAFIA</t>
  </si>
  <si>
    <t>2.1 - População residente, por localização, em Alagoas - 2013-2017</t>
  </si>
  <si>
    <t>ANOS</t>
  </si>
  <si>
    <t>POPULAÇÃO (mil pessoas)</t>
  </si>
  <si>
    <t>Total</t>
  </si>
  <si>
    <t>Urbana</t>
  </si>
  <si>
    <t>Rural</t>
  </si>
  <si>
    <t>...</t>
  </si>
  <si>
    <t xml:space="preserve">  Fonte: IBGE/PNAD/PNAD Contínua </t>
  </si>
  <si>
    <t>2.2 - População residente, por sexo, em Alagoas - 2013-2017</t>
  </si>
  <si>
    <t>Homens</t>
  </si>
  <si>
    <t>Mulheres</t>
  </si>
  <si>
    <t xml:space="preserve">2.3 - População residente estimada, área total e densidade demográfica dos municípios alagoanos </t>
  </si>
  <si>
    <t>com mais de 30 mil habitantes – 2017</t>
  </si>
  <si>
    <t>MUNICÍPIOS</t>
  </si>
  <si>
    <t xml:space="preserve">P0PULAÇÃO </t>
  </si>
  <si>
    <t>ÁREA (Km2)</t>
  </si>
  <si>
    <t>DENSIDADE DEMOGRÁFICA</t>
  </si>
  <si>
    <t>Maceió</t>
  </si>
  <si>
    <t>Arapiraca</t>
  </si>
  <si>
    <t>Rio Largo</t>
  </si>
  <si>
    <t>Palmeira dos Índios</t>
  </si>
  <si>
    <t>União dos Palmares</t>
  </si>
  <si>
    <t>Penedo</t>
  </si>
  <si>
    <t>São Miguel dos Campos</t>
  </si>
  <si>
    <t>Campo Alegre</t>
  </si>
  <si>
    <t>Delmiro Gouveia</t>
  </si>
  <si>
    <t>Marechal Deodoro</t>
  </si>
  <si>
    <t>Santana do Ipanema</t>
  </si>
  <si>
    <t>Atalaia</t>
  </si>
  <si>
    <t>Teotônio Vilela</t>
  </si>
  <si>
    <t>Girau do Ponciano</t>
  </si>
  <si>
    <t>Pilar</t>
  </si>
  <si>
    <t>São Luís do Quitunde</t>
  </si>
  <si>
    <t>São Sebastião</t>
  </si>
  <si>
    <t>Maragogi</t>
  </si>
  <si>
    <t>São José da Tapera</t>
  </si>
  <si>
    <t xml:space="preserve">  Fonte: IBGE/ Seplag-AL</t>
  </si>
  <si>
    <t>2.4 - População residente, por cor ou raça, em Alagoas - 2013-2017</t>
  </si>
  <si>
    <t>POPULAÇÃO POR COR OU RAÇA (mil pessoas)</t>
  </si>
  <si>
    <t xml:space="preserve">Branca                                                                          </t>
  </si>
  <si>
    <t xml:space="preserve">Preta                                                                           </t>
  </si>
  <si>
    <t xml:space="preserve">Parda                                                                           </t>
  </si>
  <si>
    <t xml:space="preserve">Amarela                                                                         </t>
  </si>
  <si>
    <t xml:space="preserve">Indígena                                                                        </t>
  </si>
  <si>
    <t>Sem declaração</t>
  </si>
  <si>
    <t xml:space="preserve">  Nota: Segundo a Fonte da informação o ano de 2016 e 2017, a categoria total inclui, também, as pessoas de cor ou raça amarela, indígena e sem declaração </t>
  </si>
  <si>
    <t xml:space="preserve"> </t>
  </si>
  <si>
    <t>3 - CUSTO DE VIDA</t>
  </si>
  <si>
    <t>3.1 - Índice de preço ao consumidor da cidade de Maceió - variações % simples por grupo - 2016</t>
  </si>
  <si>
    <t>GRUPOS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</si>
  <si>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</si>
  <si>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</si>
  <si>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</si>
  <si>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</si>
  <si>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</si>
  <si>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</si>
  <si>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</si>
  <si>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</si>
  <si>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</si>
  <si>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</si>
  <si>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</si>
  <si>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</si>
  <si>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</si>
  <si>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Alimentação e bebidas</t>
  </si>
  <si>
    <t>Artigos de residência</t>
  </si>
  <si>
    <t>Comunicação</t>
  </si>
  <si>
    <t>Despesas pessoais</t>
  </si>
  <si>
    <t>Educação</t>
  </si>
  <si>
    <t>Habitação</t>
  </si>
  <si>
    <t>Saúde e cuidados pessoais</t>
  </si>
  <si>
    <t>Transportes</t>
  </si>
  <si>
    <t>Vestuário</t>
  </si>
  <si>
    <t>Índice Geral</t>
  </si>
  <si>
    <t xml:space="preserve">  Fonte: Seplag-AL/Sinc/IPC</t>
  </si>
  <si>
    <t>3.1 - Índice de preço ao consumidor da cidade de Maceió - variações % simples por grupo - 2017</t>
  </si>
  <si>
    <t xml:space="preserve">  Fonte: Seplag-AL/Sinc/IPC.  Elaboração: Seplag-AL/Sinc  </t>
  </si>
  <si>
    <t>4 - MERCADO DE TRABALHO</t>
  </si>
  <si>
    <t>4.1 - Número de admissões, sem ajuste, por atividades econômicas, em Alagoas – 2013-2017</t>
  </si>
  <si>
    <t>ATIVIDADES ECONÔMICAS</t>
  </si>
  <si>
    <t>Extrativa mineral</t>
  </si>
  <si>
    <t>Indústria de transformação</t>
  </si>
  <si>
    <t>Serviço industtial de utilidade pública</t>
  </si>
  <si>
    <t>Construção civil</t>
  </si>
  <si>
    <t>Comércio</t>
  </si>
  <si>
    <t>Serviços</t>
  </si>
  <si>
    <t>Administração pública</t>
  </si>
  <si>
    <t>Agrop. extrativa vegetal caça e pesca</t>
  </si>
  <si>
    <t xml:space="preserve">  Fonte: MTE/CAGED</t>
  </si>
  <si>
    <t>4.2 - Número de desligamentos, sem ajuste, por atividades econômicas, em Alagoas – 2013-2017</t>
  </si>
  <si>
    <t>Serviço industrial de utilidade pública</t>
  </si>
  <si>
    <t>4.3 - Saldo (admissões-desligamentos), sem ajuste, por atividades econômicas, em Alagoas – 2013-2017</t>
  </si>
  <si>
    <t>4.4 - Número de emprego formal, em 31/12, por atividades econômicas, em Alagoas – 2012-2016</t>
  </si>
  <si>
    <t xml:space="preserve">  Fonte: MTE/RAIS                         </t>
  </si>
  <si>
    <t>4.5 - Estoque de empregos formais, em 31/12, por tipo de vínculo em Alagoas - 2012-2016</t>
  </si>
  <si>
    <t>TIPO DE VÍNCULO</t>
  </si>
  <si>
    <t>Consolidação das leis do trabalho - CLT</t>
  </si>
  <si>
    <t>Estatutário</t>
  </si>
  <si>
    <t xml:space="preserve">  Fonte: MTE/RAIS</t>
  </si>
  <si>
    <t>4.6 - Quantidade de acidentes de trabalho, segundo motivo, em Alagoas – 2012-2016</t>
  </si>
  <si>
    <t>ACIDENTES DE TRABALHO</t>
  </si>
  <si>
    <t>Total Geral</t>
  </si>
  <si>
    <t>Com CAT Registrada</t>
  </si>
  <si>
    <t>Sem CAT Registrada</t>
  </si>
  <si>
    <t>Motivo</t>
  </si>
  <si>
    <t>Típico</t>
  </si>
  <si>
    <t>Trajeto</t>
  </si>
  <si>
    <t>Doença do Trabalho</t>
  </si>
  <si>
    <t xml:space="preserve">  Fonte: MPS</t>
  </si>
  <si>
    <t xml:space="preserve">  NOTAS: CAT = Comunicação do Acidente do Trabalho; Os dados de 2012 a 2015 foram corrigidos pela Fonte</t>
  </si>
  <si>
    <t xml:space="preserve"> II - ESTATÍSTICAS ECONÔMICAS</t>
  </si>
  <si>
    <r>
      <rPr>
        <b/>
        <sz val="7"/>
        <color rgb="FFC00000"/>
        <rFont val="Times New Roman"/>
        <family val="1"/>
      </rPr>
      <t xml:space="preserve">1 - Produto Interno Bruto e Produto Interno Bruto </t>
    </r>
    <r>
      <rPr>
        <b/>
        <i/>
        <sz val="7"/>
        <color rgb="FFC00000"/>
        <rFont val="Times New Roman"/>
        <family val="1"/>
      </rPr>
      <t>per capita</t>
    </r>
  </si>
  <si>
    <r>
      <rPr>
        <sz val="7"/>
        <color rgb="FFC00000"/>
        <rFont val="Times New Roman"/>
        <family val="1"/>
      </rPr>
      <t xml:space="preserve">1.1 - PIB a preço de mercado corrente e PIB </t>
    </r>
    <r>
      <rPr>
        <i/>
        <sz val="7"/>
        <color rgb="FFC00000"/>
        <rFont val="Times New Roman"/>
        <family val="1"/>
      </rPr>
      <t>per capita</t>
    </r>
    <r>
      <rPr>
        <sz val="7"/>
        <color rgb="FFC00000"/>
        <rFont val="Times New Roman"/>
        <family val="1"/>
      </rPr>
      <t xml:space="preserve"> de Alagoas – 2011-2015</t>
    </r>
  </si>
  <si>
    <t>PIB a preço de mercado corrente (*)</t>
  </si>
  <si>
    <r>
      <rPr>
        <b/>
        <sz val="7"/>
        <rFont val="Times New Roman"/>
        <family val="1"/>
      </rPr>
      <t xml:space="preserve">PIB </t>
    </r>
    <r>
      <rPr>
        <b/>
        <i/>
        <sz val="7"/>
        <rFont val="Times New Roman"/>
        <family val="1"/>
      </rPr>
      <t>per capita (*)</t>
    </r>
  </si>
  <si>
    <t>Moeda</t>
  </si>
  <si>
    <t>Valor</t>
  </si>
  <si>
    <t>R$ milhão</t>
  </si>
  <si>
    <t>R$</t>
  </si>
  <si>
    <t xml:space="preserve">  Fonte: IBGE/CONAC/Seplag-AL/Sinc</t>
  </si>
  <si>
    <t xml:space="preserve">  Nota: (*) PIB atualizado na base 2010</t>
  </si>
  <si>
    <t>2 - SETOR PRIMÁRIO</t>
  </si>
  <si>
    <t>2.1 – Agricultura</t>
  </si>
  <si>
    <t>2.1.1 - Área colhida (ha), segundo os produtos em Alagoas - 2012-2016</t>
  </si>
  <si>
    <t>PRODUTOS</t>
  </si>
  <si>
    <t>Abacaxi</t>
  </si>
  <si>
    <t>Algodão Herbáceo</t>
  </si>
  <si>
    <t>Amendoim (em casca)</t>
  </si>
  <si>
    <t>Arroz (em casca)</t>
  </si>
  <si>
    <t>Banana</t>
  </si>
  <si>
    <t>Batata-doce</t>
  </si>
  <si>
    <t>Cana-de-açúcar</t>
  </si>
  <si>
    <t>Castanha de cajú</t>
  </si>
  <si>
    <t>Coco-da-baía</t>
  </si>
  <si>
    <t>Fava (em grão)</t>
  </si>
  <si>
    <t>Feijão (em grão)</t>
  </si>
  <si>
    <t>Fumo (em folha)</t>
  </si>
  <si>
    <t>Goiaba</t>
  </si>
  <si>
    <t>Laranja</t>
  </si>
  <si>
    <t>Limão</t>
  </si>
  <si>
    <t>Mamão</t>
  </si>
  <si>
    <t>Mandioca</t>
  </si>
  <si>
    <t>Manga</t>
  </si>
  <si>
    <t>Maracujá</t>
  </si>
  <si>
    <t>Melancia</t>
  </si>
  <si>
    <t>Melão</t>
  </si>
  <si>
    <t>Milho (em grão)</t>
  </si>
  <si>
    <t>Pimenta-do-reino</t>
  </si>
  <si>
    <t>Soja (em grão)</t>
  </si>
  <si>
    <t>Tomate</t>
  </si>
  <si>
    <t xml:space="preserve">  Fonte: IBGE/PAM</t>
  </si>
  <si>
    <t xml:space="preserve">  Nota: A área colhida de cana-de-açúcar de 2014 foi corrigida pela Fonte</t>
  </si>
  <si>
    <t>2.1.2 – Quantidade produzida, segundo os produtos, em Alagoas - 2012-2016</t>
  </si>
  <si>
    <t>Abacaxi (mil frutos)</t>
  </si>
  <si>
    <t>Algodão Herbáceo (t)</t>
  </si>
  <si>
    <t>Amendoim (t)</t>
  </si>
  <si>
    <t>Arroz (t)</t>
  </si>
  <si>
    <t>Banana (t)</t>
  </si>
  <si>
    <t>Batata Doce (t)</t>
  </si>
  <si>
    <t>Cana-de-Açúcar (t)</t>
  </si>
  <si>
    <t>Castanha de caju (t)</t>
  </si>
  <si>
    <t>Coco-da-baía (mil frutos)</t>
  </si>
  <si>
    <t>Fava (t)</t>
  </si>
  <si>
    <t>Feijão (t)</t>
  </si>
  <si>
    <t>Fumo (t)</t>
  </si>
  <si>
    <t>Goiaba (t)</t>
  </si>
  <si>
    <t>Laranja (t)</t>
  </si>
  <si>
    <t>Limão (t)</t>
  </si>
  <si>
    <t>Mamão (t)</t>
  </si>
  <si>
    <t>Mandioca (t)</t>
  </si>
  <si>
    <t>Manga (t)</t>
  </si>
  <si>
    <t>Maracujá (t)</t>
  </si>
  <si>
    <t>Melancia (t)</t>
  </si>
  <si>
    <t>Melão (t)</t>
  </si>
  <si>
    <t>Milho (t)</t>
  </si>
  <si>
    <t>Pimenta-do-reino (t)</t>
  </si>
  <si>
    <t>Soja (t)</t>
  </si>
  <si>
    <t>Tomate (t)</t>
  </si>
  <si>
    <t xml:space="preserve">  Nota: A quantidade produzida de cana-de-açúcar de 2014 foi corrigida pela Fonte</t>
  </si>
  <si>
    <t>2.1.3 - Valor da Produção, segundo os produtos em Alagoas - 2012-2016</t>
  </si>
  <si>
    <t>PRODUTOS (mil reais)</t>
  </si>
  <si>
    <t>Soja</t>
  </si>
  <si>
    <t xml:space="preserve">  Nota: O valor da produção de cana-de-açúcar de 2014 foi corrigido pela Fonte</t>
  </si>
  <si>
    <t>2.2 - Pecuária</t>
  </si>
  <si>
    <t>2.2.1 - Efetivo pecuário, por espécie, em Alagoas - 2012-2016</t>
  </si>
  <si>
    <t>REBANHOS</t>
  </si>
  <si>
    <t>Asininos</t>
  </si>
  <si>
    <t>Bovinos</t>
  </si>
  <si>
    <t>Bubalinos</t>
  </si>
  <si>
    <t>Caprinos</t>
  </si>
  <si>
    <t>Coelhos</t>
  </si>
  <si>
    <t>Equinos</t>
  </si>
  <si>
    <t>Muares</t>
  </si>
  <si>
    <t>Ovinos</t>
  </si>
  <si>
    <t>Suinos</t>
  </si>
  <si>
    <t>Vacas Ordenhadas</t>
  </si>
  <si>
    <t xml:space="preserve">  Fonte: IBGE/PPM</t>
  </si>
  <si>
    <t xml:space="preserve">  Nota: Os efetivos de assininos, coelhos e muares deixaram de ser pesquisados pela fonte em 2013</t>
  </si>
  <si>
    <t>2.3 - Avicultura</t>
  </si>
  <si>
    <t>2.3.1 - Efetivo avícola, por espécie, em Alagoas - 2012-2016</t>
  </si>
  <si>
    <t>AVES</t>
  </si>
  <si>
    <t>Galinhas</t>
  </si>
  <si>
    <t>Galos, frangos(as)       e pintos</t>
  </si>
  <si>
    <t>Codornas</t>
  </si>
  <si>
    <t>TOTAL</t>
  </si>
  <si>
    <t xml:space="preserve">  Nota: O efetivo avícola de galos, frangos, frangas e pintos, em 2013, passou a ser denominados galináceos </t>
  </si>
  <si>
    <t>2.4 – Produtos de origem animal</t>
  </si>
  <si>
    <t>2.4.1 – Produção de leite, ovos e mel de abelha em Alagoas - 2012-2016</t>
  </si>
  <si>
    <t>QUANTIDADE PRODUZIDA</t>
  </si>
  <si>
    <t>LEITE (mil litros)</t>
  </si>
  <si>
    <t>OVOS (mil dúzias)</t>
  </si>
  <si>
    <t>MEL DE ABELHA (kg)</t>
  </si>
  <si>
    <t>Galinha</t>
  </si>
  <si>
    <t>Codorna</t>
  </si>
  <si>
    <t>2.4.2 – Valor da produção de leite, ovos e mel de abelha em Alagoas - 2012-2016</t>
  </si>
  <si>
    <t>VALOR DA PRODUÇÃO (mil reais)</t>
  </si>
  <si>
    <t>LEITE</t>
  </si>
  <si>
    <t>OVOS</t>
  </si>
  <si>
    <t>MEL DE ABELHA</t>
  </si>
  <si>
    <t>2.5 – PESCADO</t>
  </si>
  <si>
    <t>2.5.1 - Produção e valor da produção da aquicultura, por tipo de  produto, em Alagoas - 2013-2016</t>
  </si>
  <si>
    <t>PRODUÇÃO DA AQUICULTURA</t>
  </si>
  <si>
    <t>QUANTIDADE (Kg)</t>
  </si>
  <si>
    <t>VALOR  (mil reais)</t>
  </si>
  <si>
    <t xml:space="preserve">Carpa </t>
  </si>
  <si>
    <t>Curimatã, curimbatá</t>
  </si>
  <si>
    <t>Dourado</t>
  </si>
  <si>
    <t>Matrinxã</t>
  </si>
  <si>
    <t>Pacu e patinga</t>
  </si>
  <si>
    <t>Piau, piapara, piauçu, piava</t>
  </si>
  <si>
    <t xml:space="preserve">Pintado, cachara, cachapira e pintachara, surubim </t>
  </si>
  <si>
    <t>Pirarucu</t>
  </si>
  <si>
    <t xml:space="preserve">Tambaqui </t>
  </si>
  <si>
    <t xml:space="preserve">Tilápia </t>
  </si>
  <si>
    <t>Traíra e trairão</t>
  </si>
  <si>
    <t>Outros peixes</t>
  </si>
  <si>
    <t>Alevinos (Milheiros)</t>
  </si>
  <si>
    <t>Camarão</t>
  </si>
  <si>
    <t xml:space="preserve">Ostras, vieiras e mexilhões </t>
  </si>
  <si>
    <t xml:space="preserve">  Fonte: IBGE/ PPM</t>
  </si>
  <si>
    <t>3 - SETOR SECUNDÁRIO</t>
  </si>
  <si>
    <t>3.1 - Indústria</t>
  </si>
  <si>
    <t>3.1.1 - Produção de petróleo bruto, gás natural e líquido de gás natural em Alagoas - 2013-2017</t>
  </si>
  <si>
    <t>PRODUÇÃO</t>
  </si>
  <si>
    <r>
      <rPr>
        <b/>
        <sz val="7"/>
        <rFont val="Times New Roman"/>
        <family val="1"/>
      </rPr>
      <t>Petróleo Bruto 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</si>
  <si>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rPr>
        <b/>
        <sz val="7"/>
        <rFont val="Times New Roman"/>
        <family val="1"/>
      </rPr>
      <t>Gás Natural (1.000 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</si>
  <si>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rPr>
        <b/>
        <sz val="6.5"/>
        <rFont val="Times New Roman"/>
        <family val="1"/>
      </rPr>
      <t>Líquido de Gás Natural  (m</t>
    </r>
    <r>
      <rPr>
        <b/>
        <vertAlign val="superscript"/>
        <sz val="6.5"/>
        <rFont val="Times New Roman"/>
        <family val="1"/>
      </rPr>
      <t>3</t>
    </r>
    <r>
      <rPr>
        <b/>
        <sz val="6.5"/>
        <rFont val="Times New Roman"/>
        <family val="1"/>
      </rPr>
      <t>)</t>
    </r>
  </si>
  <si>
    <t>Terra</t>
  </si>
  <si>
    <t xml:space="preserve">  Fonte: ANP</t>
  </si>
  <si>
    <t>3.1.2 - Produção de cimento Portland em Alagoas – 2009-2013</t>
  </si>
  <si>
    <t xml:space="preserve">CIMENTO ( t ) </t>
  </si>
  <si>
    <t xml:space="preserve">  Fonte: SNIC</t>
  </si>
  <si>
    <t xml:space="preserve">  Nota: A Fonte não estar divulgando a produção de cimento a nível estadual</t>
  </si>
  <si>
    <t>3.1.3 - Produção dos produtos derivados da BRASKEM em Alagoas – 2013-2017</t>
  </si>
  <si>
    <t>PRODUÇÃO ( t )</t>
  </si>
  <si>
    <t>Dicloroetano Bruto – DCE</t>
  </si>
  <si>
    <t>Policloreto de vinila - PVC</t>
  </si>
  <si>
    <t>Soda DF</t>
  </si>
  <si>
    <t>HCL</t>
  </si>
  <si>
    <t>Hipo</t>
  </si>
  <si>
    <t xml:space="preserve">  Fonte: BRASKEM</t>
  </si>
  <si>
    <t xml:space="preserve">  </t>
  </si>
  <si>
    <t>3.1.4 - Produção de açúcar, por espécie, em Alagoas - safra 13/14-17/18</t>
  </si>
  <si>
    <t>AÇÚCAR  (t)</t>
  </si>
  <si>
    <t>safra 13/14</t>
  </si>
  <si>
    <t>safra 14/15</t>
  </si>
  <si>
    <t>safra 15/16</t>
  </si>
  <si>
    <t>safra 16/17</t>
  </si>
  <si>
    <t>safra 17/18</t>
  </si>
  <si>
    <t>Demerara (VHP)</t>
  </si>
  <si>
    <t>Cristal</t>
  </si>
  <si>
    <t>Refinado granulado</t>
  </si>
  <si>
    <t xml:space="preserve">  Fonte: SINDAÇÚCAR/AL</t>
  </si>
  <si>
    <t>3.1.5 - Produção de etanol, por espécie, em Alagoas - safra 13/14-17/18</t>
  </si>
  <si>
    <r>
      <rPr>
        <b/>
        <sz val="7"/>
        <rFont val="Times New Roman"/>
        <family val="1"/>
      </rPr>
      <t>ETANOL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</si>
  <si>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t>Anidro</t>
  </si>
  <si>
    <t>Hidratado</t>
  </si>
  <si>
    <t xml:space="preserve">3.2 - Energia Elétrica </t>
  </si>
  <si>
    <t>3.2.1 - Número de consumidores de energia elétrica, por classe, em Alagoas - 2013-2017</t>
  </si>
  <si>
    <t>CLASSES</t>
  </si>
  <si>
    <t>Residencial</t>
  </si>
  <si>
    <t>Industrial</t>
  </si>
  <si>
    <t>Comercial</t>
  </si>
  <si>
    <t>Poderes públicos</t>
  </si>
  <si>
    <t>Iluminação pública</t>
  </si>
  <si>
    <t>Serviços públicos</t>
  </si>
  <si>
    <t>Consumo próprio</t>
  </si>
  <si>
    <t xml:space="preserve">  Fonte: ELETROBRÁS Distribuição Alagoas</t>
  </si>
  <si>
    <t>Pod. públicos</t>
  </si>
  <si>
    <t>Ser. públicos</t>
  </si>
  <si>
    <t>Ilu. Pública</t>
  </si>
  <si>
    <t>Com. próprio</t>
  </si>
  <si>
    <t>3.2.2 - Consumo (Mwh) de energia elétrica, por classe, em Alagoas - 2013-2017</t>
  </si>
  <si>
    <t xml:space="preserve">  Fonte: ELETROBRAS Distribuição Alagoas</t>
  </si>
  <si>
    <t>3.3 – Água e Esgoto</t>
  </si>
  <si>
    <t xml:space="preserve">3.3.1 – População total atendida, quantidade de ligações e de economias ativas, volume produzido </t>
  </si>
  <si>
    <t xml:space="preserve"> e consumido, e extensão da rede de água em Alagoas - 2012-2016</t>
  </si>
  <si>
    <t>ÁGUA</t>
  </si>
  <si>
    <t>População total atendida</t>
  </si>
  <si>
    <t xml:space="preserve">Quantidade de </t>
  </si>
  <si>
    <t>Volume de água produzido (1.000m³/ ano)</t>
  </si>
  <si>
    <t>Volume de água consumido (1.000m³/ ano)</t>
  </si>
  <si>
    <t>Extensão da rede (Km)</t>
  </si>
  <si>
    <t>ligações ativas</t>
  </si>
  <si>
    <t>economias ativas</t>
  </si>
  <si>
    <t xml:space="preserve">  Fonte: SNIS</t>
  </si>
  <si>
    <t xml:space="preserve">3.3.2 – População total atendida, número de ligações e de economias ativas, volume e extensão da </t>
  </si>
  <si>
    <t>rede de Esgoto em Alagoas - 2012-2016</t>
  </si>
  <si>
    <t>ESGOTO</t>
  </si>
  <si>
    <t>Número de</t>
  </si>
  <si>
    <r>
      <rPr>
        <b/>
        <sz val="7"/>
        <rFont val="Times New Roman"/>
        <family val="1"/>
      </rPr>
      <t>Volume 1 000 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/ano</t>
    </r>
  </si>
  <si>
    <t>Coletado</t>
  </si>
  <si>
    <t>Tratado</t>
  </si>
  <si>
    <t>Faturado</t>
  </si>
  <si>
    <t>4 - SETOR TERCIÁRIO</t>
  </si>
  <si>
    <t>4.1 - Comércio Exterior</t>
  </si>
  <si>
    <t>4.1.1 – Quantidade das exportações, segundo os principais produtos, em Alagoas - 2013-2017</t>
  </si>
  <si>
    <t>QUANTIDADE DAS EXPORTAÇÕES (t líquido)</t>
  </si>
  <si>
    <t xml:space="preserve">Acrilamida  </t>
  </si>
  <si>
    <t>Açúcares</t>
  </si>
  <si>
    <t>Adubos ou fertilizantes</t>
  </si>
  <si>
    <t>Álcool etílico</t>
  </si>
  <si>
    <t xml:space="preserve">Cocos </t>
  </si>
  <si>
    <t>Consumo de bordo</t>
  </si>
  <si>
    <t>Doces e frutas secas</t>
  </si>
  <si>
    <t>Fumos</t>
  </si>
  <si>
    <t>Hidróxido de sódio</t>
  </si>
  <si>
    <t>Monofilamentos</t>
  </si>
  <si>
    <t>Out. bebidas n/alco.,exc.suco frutas</t>
  </si>
  <si>
    <t>Pedras e granitos</t>
  </si>
  <si>
    <t>Policroleto de vinila</t>
  </si>
  <si>
    <t>Resíduos de ferro, de alumínio, de cobre, de aço</t>
  </si>
  <si>
    <t>Sucos</t>
  </si>
  <si>
    <t>Turbinas</t>
  </si>
  <si>
    <t xml:space="preserve">Vestimentas, sapatos, tecidos e acessórios </t>
  </si>
  <si>
    <t>Outros</t>
  </si>
  <si>
    <t xml:space="preserve">  Fonte: MDIC</t>
  </si>
  <si>
    <t>4.1.2 – Valor das exportações, segundo os principais produtos, em Alagoas -  2013-2017</t>
  </si>
  <si>
    <t>VALOR DAS EXPORTAÇÕES (1000 US$ F.O.B.)</t>
  </si>
  <si>
    <t>4.1.3 - Quantidade das importações, segundo os principais produtos, em Alagoas - 2013-2017</t>
  </si>
  <si>
    <t>(Continua)</t>
  </si>
  <si>
    <t>QUANTIDADE DAS IMPORTAÇÕES (t líquido)</t>
  </si>
  <si>
    <t>Acetato de vinila</t>
  </si>
  <si>
    <t>Ácido acrílico, metacrilico, acrilamida</t>
  </si>
  <si>
    <t>Adubos e fertilizantes</t>
  </si>
  <si>
    <t>Álcool metílico</t>
  </si>
  <si>
    <t>Álcool polivinílico</t>
  </si>
  <si>
    <t>Artefatos de plástico e polietileno</t>
  </si>
  <si>
    <t>Automóveis, peças e acessórios</t>
  </si>
  <si>
    <t>Chumbo</t>
  </si>
  <si>
    <t xml:space="preserve">Cloreto de potássio  </t>
  </si>
  <si>
    <t>Cocos</t>
  </si>
  <si>
    <t>Coque de petróleo</t>
  </si>
  <si>
    <t xml:space="preserve">Etileno </t>
  </si>
  <si>
    <t>Frutas, nozes e amendoas secas</t>
  </si>
  <si>
    <t>Hidróxido e poliacrilato de sódio</t>
  </si>
  <si>
    <t>Lustres e aparelhos elétricos de iluminação</t>
  </si>
  <si>
    <t>Naftas</t>
  </si>
  <si>
    <t xml:space="preserve">N-decanol  </t>
  </si>
  <si>
    <t>Nitrato e ortofosfato de amônio</t>
  </si>
  <si>
    <t>Óleos</t>
  </si>
  <si>
    <t>Outras.máquinas</t>
  </si>
  <si>
    <t>Pescado</t>
  </si>
  <si>
    <t>Policloreto de vinila</t>
  </si>
  <si>
    <t>Produtos alimentares</t>
  </si>
  <si>
    <t>Trigos e derivados</t>
  </si>
  <si>
    <t>Vinhos</t>
  </si>
  <si>
    <t>4.1.4 - Valor das importações, segundo os principais produtos, em Alagoas - 2013-2017</t>
  </si>
  <si>
    <t>VALOR DAS IMPORTAÇÕES (1000 US$ F.O.B.)</t>
  </si>
  <si>
    <t>Ácido acrílico, acrilamida</t>
  </si>
  <si>
    <t>4.1.5 – Valor das exportações, por fatores agregados, em Alagoas – 2013-2017</t>
  </si>
  <si>
    <t>VALOR FOB (US$ 1.000)</t>
  </si>
  <si>
    <t>Total geral</t>
  </si>
  <si>
    <t>Produtos básicos</t>
  </si>
  <si>
    <t>Produtos industrializados</t>
  </si>
  <si>
    <t>Operações especiais</t>
  </si>
  <si>
    <t>Semi-manufaturado</t>
  </si>
  <si>
    <t>Manufaturado</t>
  </si>
  <si>
    <t>Prod. Indust. (Semi-manufaturados)</t>
  </si>
  <si>
    <t>Prod. Indust. (Manufaturados)</t>
  </si>
  <si>
    <t>4.1.6 - Valor das importações, por fatores agregados, em Alagoas – 2013-2017</t>
  </si>
  <si>
    <t>4.1.7 - Valor mensal das exportações em Alagoas – 2013-2017</t>
  </si>
  <si>
    <t>ANO/ MÊS</t>
  </si>
  <si>
    <t>VALOR DAS EXPORTAÇÕES (US$ 1.000 FOB)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</si>
  <si>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</si>
  <si>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</si>
  <si>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</si>
  <si>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</si>
  <si>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</si>
  <si>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</si>
  <si>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</si>
  <si>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</si>
  <si>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</si>
  <si>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</si>
  <si>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</si>
  <si>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</si>
  <si>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4.1.8 - Valor mensal das importações em Alagoas – 2013-2017</t>
  </si>
  <si>
    <t>VALOR DAS IMPORTAÇÕES (US$ 1.000 FOB)</t>
  </si>
  <si>
    <t>4.1.9 - Balança comercial (saldo mensal) de Alagoas – 2013-2017</t>
  </si>
  <si>
    <t>4.1.10 - Consumo de cimento Portland em Alagoas – 2009-2013</t>
  </si>
  <si>
    <t>CIMENTO ( t )</t>
  </si>
  <si>
    <t xml:space="preserve">  Nota: A Fonte não está divulgando o consumo de cimento a nível estadual</t>
  </si>
  <si>
    <t xml:space="preserve">4.1.11 – Vendas para consumo dos derivados combustíveis de petróleo e de gás natural veicular, </t>
  </si>
  <si>
    <t xml:space="preserve">           em Alagoas – 2013-2017</t>
  </si>
  <si>
    <r>
      <rPr>
        <b/>
        <sz val="7"/>
        <rFont val="Times New Roman"/>
        <family val="1"/>
      </rPr>
      <t>VENDAS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</si>
  <si>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t>Gasolina</t>
  </si>
  <si>
    <t>Automotiva</t>
  </si>
  <si>
    <t>De aviação</t>
  </si>
  <si>
    <t>Querosene</t>
  </si>
  <si>
    <t xml:space="preserve">Iluminante </t>
  </si>
  <si>
    <t>Óleo</t>
  </si>
  <si>
    <t xml:space="preserve">Diesel </t>
  </si>
  <si>
    <t xml:space="preserve">Combustível </t>
  </si>
  <si>
    <t>Gás liquefeito de petróleo - GLP</t>
  </si>
  <si>
    <t xml:space="preserve">  Fonte: ANP/SINDICOM</t>
  </si>
  <si>
    <t>4.2 - Transportes</t>
  </si>
  <si>
    <t>4.2.1 - Transporte Rodoviário</t>
  </si>
  <si>
    <t>4.2.1.1 - Extensão das rodovias em Alagoas -  2012-2016</t>
  </si>
  <si>
    <t>RODOVIAS (Km)</t>
  </si>
  <si>
    <t>Federal</t>
  </si>
  <si>
    <t>Planejada (+ est coincidente)</t>
  </si>
  <si>
    <t>Não pavimentada</t>
  </si>
  <si>
    <t>Pavimentada</t>
  </si>
  <si>
    <t>Estadual Coincidente</t>
  </si>
  <si>
    <t>Estadual</t>
  </si>
  <si>
    <t>Municipal</t>
  </si>
  <si>
    <t xml:space="preserve">  Fonte: MT/DNIT</t>
  </si>
  <si>
    <t>4.2.1.2 – Frota de veículos, por tipo,  em Alagoas - 2013-2017</t>
  </si>
  <si>
    <t>Frota de Veículos</t>
  </si>
  <si>
    <t>Automóvel</t>
  </si>
  <si>
    <t>Caminhão</t>
  </si>
  <si>
    <t>Caminhão trator</t>
  </si>
  <si>
    <t>Caminhonete</t>
  </si>
  <si>
    <t>Camioneta</t>
  </si>
  <si>
    <t>Micro-ônibus</t>
  </si>
  <si>
    <t>Motocicleta</t>
  </si>
  <si>
    <t>Motoneta</t>
  </si>
  <si>
    <t>Ônibus</t>
  </si>
  <si>
    <t xml:space="preserve">  Fonte: DENATRAN</t>
  </si>
  <si>
    <t>4.2.1.3 –  Veículos licenciados, por tipo, em Alagoas - 2013-2017</t>
  </si>
  <si>
    <t>Tipo de Veículos</t>
  </si>
  <si>
    <t>Automóveis</t>
  </si>
  <si>
    <t>Comerciais Leves</t>
  </si>
  <si>
    <t>Caminhões</t>
  </si>
  <si>
    <t xml:space="preserve">  Fonte: ANFAVEA</t>
  </si>
  <si>
    <t xml:space="preserve">  Nota: Os dados de automóveis e comerciais leves de 2013 e 2014 foram corrigidos pela Fonte</t>
  </si>
  <si>
    <t>4.2.2 - Transporte Hidroviário</t>
  </si>
  <si>
    <t xml:space="preserve">   4.2.2.1 - Movimentação Portuária</t>
  </si>
  <si>
    <t xml:space="preserve">4.2.2.1.1 – Quantidade de embarcações atracadas no Porto de Maceió e no Terminal da BRASKEM, </t>
  </si>
  <si>
    <t xml:space="preserve">                           por tipo de navegação - 2009-2013</t>
  </si>
  <si>
    <t>PORTO/TERMINAL PRIVADO</t>
  </si>
  <si>
    <t>EMBARCAÇÕES ATRACADAS</t>
  </si>
  <si>
    <t>MACEIÓ</t>
  </si>
  <si>
    <t>Longo curso</t>
  </si>
  <si>
    <t>Cabotagem</t>
  </si>
  <si>
    <t>BRASKEM</t>
  </si>
  <si>
    <t xml:space="preserve">  Fonte: MT/ANTAQ</t>
  </si>
  <si>
    <t>4.2.2.2 – Quantidade de carga embarcada e desembarcada, por tipo de navegação, no Porto de Maceió</t>
  </si>
  <si>
    <t>Anos</t>
  </si>
  <si>
    <t>QUANTIDADE DE CARGA (t)</t>
  </si>
  <si>
    <t>Embarcada</t>
  </si>
  <si>
    <t>Desembarcada</t>
  </si>
  <si>
    <t>Embarcada Cabotagem</t>
  </si>
  <si>
    <t>Desembarcada Cabotagem</t>
  </si>
  <si>
    <t>Embarcada Longo curso</t>
  </si>
  <si>
    <t>Desembarcada Longo curso</t>
  </si>
  <si>
    <t>4.2.3 - Transporte Aéreo</t>
  </si>
  <si>
    <t>4.2.3.1 - Movimento de aeronaves no Aeroporto Zumbi dos Palmares - 2013-2017</t>
  </si>
  <si>
    <t>AERONAVES</t>
  </si>
  <si>
    <t xml:space="preserve">Pouso </t>
  </si>
  <si>
    <t>Decolagem</t>
  </si>
  <si>
    <t xml:space="preserve">  Fonte: INFRAERO</t>
  </si>
  <si>
    <t>4.2.3.2 - Movimento de passageiros no Aeroporto Zumbi dos Palmares - 2013-2017</t>
  </si>
  <si>
    <t>PASSAGEIROS</t>
  </si>
  <si>
    <t>Embarcados</t>
  </si>
  <si>
    <t>Desembarcados</t>
  </si>
  <si>
    <t>Conexões</t>
  </si>
  <si>
    <t>Em trânsito</t>
  </si>
  <si>
    <t>4.2.3.3 - Movimento de bagagens no Aeroporto Zumbi dos Palmares - 2013-2017</t>
  </si>
  <si>
    <t>BAGAGENS (Kg)</t>
  </si>
  <si>
    <t>2017*</t>
  </si>
  <si>
    <t>Embarcadas</t>
  </si>
  <si>
    <t>Desembarcadas</t>
  </si>
  <si>
    <t>Nota* Dados de janeiro a maio</t>
  </si>
  <si>
    <t>4.2.3.4 - Movimento de cargas no Aeroporto Zumbi dos Palmares - 2013-2017</t>
  </si>
  <si>
    <t>CARGAS (Kg)</t>
  </si>
  <si>
    <t>4.2.3.5 - Movimento de correios no Aeroporto Zumbi dos Palmares - 2013-2017</t>
  </si>
  <si>
    <t>CORREIOS (Kg)</t>
  </si>
  <si>
    <t>4.2.4 - Transporte Ferroviário Urbano</t>
  </si>
  <si>
    <t>4.2.4.1 - Passageiros transportados em Alagoas - 2013-2017</t>
  </si>
  <si>
    <t>PASSAGEIROS TRANSPORTADOS (mil pessoas)</t>
  </si>
  <si>
    <t xml:space="preserve">  Fonte: CBTU</t>
  </si>
  <si>
    <t>4.3 - Comunicações</t>
  </si>
  <si>
    <t>4.3.1 - Número de telefonia fixa em Alagoas, posição dezembro – 2013-2017</t>
  </si>
  <si>
    <t>TERMINAIS TELEFÔNICOS</t>
  </si>
  <si>
    <t>TELEFONIA FIXA</t>
  </si>
  <si>
    <t xml:space="preserve">De uso Público </t>
  </si>
  <si>
    <t>De acesso fixo em serviço</t>
  </si>
  <si>
    <t>De acesso fixo individual</t>
  </si>
  <si>
    <t xml:space="preserve">  Fonte: ANATEL</t>
  </si>
  <si>
    <t>4.3.2 - Quantidade de Acessos/Plano de Serviço, em Alagoas, posição dezembro – 2013-2017</t>
  </si>
  <si>
    <t>ACESSO</t>
  </si>
  <si>
    <t>TELEFONIA MÓVEL</t>
  </si>
  <si>
    <t>Pré-Pago</t>
  </si>
  <si>
    <t>Pós-Pago</t>
  </si>
  <si>
    <t>4.3.3 - Serviço móvel pessoal, por operadora, em Alagoas - Dez/ 2013-2017</t>
  </si>
  <si>
    <t>OPERADORA</t>
  </si>
  <si>
    <t>SERVIÇO MÓVEL PESSOAL</t>
  </si>
  <si>
    <t>CLARO</t>
  </si>
  <si>
    <t>NEXTEL</t>
  </si>
  <si>
    <t>OI</t>
  </si>
  <si>
    <t>TIM</t>
  </si>
  <si>
    <t>VIVO</t>
  </si>
  <si>
    <t xml:space="preserve">  Fonte: ANATEL (Tecnologia: GSM, WCDMA e DADOS)</t>
  </si>
  <si>
    <t>4.4 - Finanças Públicas</t>
  </si>
  <si>
    <t>4.4.1 - Arrecadação dos impostos e contribuições federais administrados pela SRF em Alagoas - 2013-2017</t>
  </si>
  <si>
    <t>IMPOSTOS E CONTRIBUIÇÕES (R$1.000)</t>
  </si>
  <si>
    <t>sobre importação</t>
  </si>
  <si>
    <t>sobre exportação</t>
  </si>
  <si>
    <t>s/Produtos industrializados total</t>
  </si>
  <si>
    <t>sobre a renda total</t>
  </si>
  <si>
    <t>s/ operações financeiras</t>
  </si>
  <si>
    <t>territorial rural</t>
  </si>
  <si>
    <t>cont. p/seguridade social (COFINS)</t>
  </si>
  <si>
    <t>cont. para o PIS/PASEP</t>
  </si>
  <si>
    <t>cont. social s/lucro líquido</t>
  </si>
  <si>
    <t>CIDE-combustíveis(parc. n/dedutível)</t>
  </si>
  <si>
    <t>cont. p/plano de seg. social servidores públicos</t>
  </si>
  <si>
    <t>contrbuição para o FUNDAF</t>
  </si>
  <si>
    <t>outras receitas administradas</t>
  </si>
  <si>
    <t xml:space="preserve">  Subtotal</t>
  </si>
  <si>
    <t xml:space="preserve">  Receita Previdenciária</t>
  </si>
  <si>
    <t>Receitas Administradas pela RFB</t>
  </si>
  <si>
    <t>Receitas administradas por outros Órgãos</t>
  </si>
  <si>
    <t>Total Geral das Receitas</t>
  </si>
  <si>
    <t xml:space="preserve">  Fonte: SRF</t>
  </si>
  <si>
    <r>
      <rPr>
        <sz val="5"/>
        <rFont val="Times New Roman"/>
        <family val="1"/>
      </rPr>
      <t xml:space="preserve">  Nota: </t>
    </r>
    <r>
      <rPr>
        <sz val="5"/>
        <rFont val="Times New Roman"/>
        <family val="1"/>
      </rPr>
      <t>Em 2013 foi incluida a Receita Previdenciária.</t>
    </r>
  </si>
  <si>
    <t>4.4.2 - Transferências constitucionais, por tipo, para o Estado de Alagoas - 2013-2017</t>
  </si>
  <si>
    <t>ANO</t>
  </si>
  <si>
    <t>TRANSFERÊNCIAS CONSTITUCIONAIS (R$ 1.000,00)</t>
  </si>
  <si>
    <t>FPM</t>
  </si>
  <si>
    <t>ITR</t>
  </si>
  <si>
    <t>LC 87/96</t>
  </si>
  <si>
    <t>CIDE</t>
  </si>
  <si>
    <t>FEX</t>
  </si>
  <si>
    <t>FUNDEB</t>
  </si>
  <si>
    <t xml:space="preserve">  Fonte: MF/STN</t>
  </si>
  <si>
    <t xml:space="preserve">4.4.3 – Imposto sobre a circulação de mercadorias e serviços, fundo de participação dos Estados e </t>
  </si>
  <si>
    <t>dos Municípios, de Alagoas – 2013-2017</t>
  </si>
  <si>
    <t>VALOR R$ 1.000</t>
  </si>
  <si>
    <t>ICMS</t>
  </si>
  <si>
    <t>FPE</t>
  </si>
  <si>
    <t xml:space="preserve">  Fonte: MF - CONFAZ/ COTEPE</t>
  </si>
  <si>
    <t>4.4.4 - Receitas orçamentárias realizadas, por categoria econômica, em Alagoas - 2013-2017</t>
  </si>
  <si>
    <t>RECEITA (R$ milhões)</t>
  </si>
  <si>
    <t>Corrente</t>
  </si>
  <si>
    <t xml:space="preserve">  Fonte: SEFAZ (Balanço Geral do Estado)</t>
  </si>
  <si>
    <t>4.4.5 - Despesas orçamentárias pagas, por categoria econômica, em Alagoas - 2013-2017</t>
  </si>
  <si>
    <t>DESPESA (R$ milhões)</t>
  </si>
  <si>
    <t>de Capital</t>
  </si>
  <si>
    <t>Receita</t>
  </si>
  <si>
    <t>Despesa</t>
  </si>
  <si>
    <t>4.5 - Serviços Bancários</t>
  </si>
  <si>
    <t>4.5.1 - Número de agências bancárias operando no Estado de Alagoas –  2013-2017 (posição dez)</t>
  </si>
  <si>
    <t>AGÊNCIAS BANCÁRIAS</t>
  </si>
  <si>
    <t>Banco do Brasil</t>
  </si>
  <si>
    <t>Banco do Nordeste do Brasil</t>
  </si>
  <si>
    <t>Caixa Econômica Federal</t>
  </si>
  <si>
    <t>Outras (1)</t>
  </si>
  <si>
    <t xml:space="preserve">  Fonte: BACEN</t>
  </si>
  <si>
    <t xml:space="preserve">  Nota: (1) Agências particulares e de outros Estados</t>
  </si>
  <si>
    <t>4.6 – Turismo</t>
  </si>
  <si>
    <t>4.6.1 - Meios de hospedagem em operação, por tipo, em Alagoas - 2013-2017</t>
  </si>
  <si>
    <t>MEIO DE HOSPEDAGEM</t>
  </si>
  <si>
    <t>Albergue</t>
  </si>
  <si>
    <t>Cama e Café</t>
  </si>
  <si>
    <t>Flat / Apart Hotel</t>
  </si>
  <si>
    <t>Hospedaria</t>
  </si>
  <si>
    <t>Hotel</t>
  </si>
  <si>
    <t>Hotel Fazenda</t>
  </si>
  <si>
    <t>Pousada</t>
  </si>
  <si>
    <t>Resort</t>
  </si>
  <si>
    <t xml:space="preserve"> Fonte: Ministério do Turismo/ CADASTUR - Sistema de Cadastro de pessoas físicas e jurídicas que atuam no setor do turismo</t>
  </si>
  <si>
    <t xml:space="preserve">             4.6.2 - Número de unidades habitacionais (UHs) nos meios de hospedagem em operação, por tipo, em Alagoas - 2013-2017</t>
  </si>
  <si>
    <t>UHs NOS MEIOS DE HOSPEDAGEM</t>
  </si>
  <si>
    <t>4.6.3 - Número de leitos nos meio de hospedagem em operação, por tipo, em Alagoas - 2013-2017</t>
  </si>
  <si>
    <t>LEITOS NOS MEIOS DE HOSPEDAGEM</t>
  </si>
  <si>
    <t xml:space="preserve"> III - ESTATÍSTICAS SOCIAIS</t>
  </si>
  <si>
    <t>1 – EDUCAÇÃO</t>
  </si>
  <si>
    <t>1.1  - Ensino Básico</t>
  </si>
  <si>
    <t>1.1.1 - Número de matrícula, por tipo de ensino, em Alagoas – 2013-2017</t>
  </si>
  <si>
    <t>ENSINO</t>
  </si>
  <si>
    <t>MATRÍCULA</t>
  </si>
  <si>
    <t xml:space="preserve">Infantil </t>
  </si>
  <si>
    <t>Creche</t>
  </si>
  <si>
    <t>Pré-escola</t>
  </si>
  <si>
    <t>Fundamental</t>
  </si>
  <si>
    <t>Anos iniciais</t>
  </si>
  <si>
    <t>Anos finais</t>
  </si>
  <si>
    <t>Médio Propedêutico</t>
  </si>
  <si>
    <t xml:space="preserve">Profissional </t>
  </si>
  <si>
    <t>Especial - classes exclusivas</t>
  </si>
  <si>
    <t>Jovens e adultos total</t>
  </si>
  <si>
    <t xml:space="preserve">  Fonte: INEP</t>
  </si>
  <si>
    <t xml:space="preserve">  Notas: O mesmo aluno pode ter mais de uma matrícula</t>
  </si>
  <si>
    <t>OBS.: O total de matriculas na Educação Básica é formada pela contagem das seguintes etapas de ensino: Educação Infantil, Ensino Fundamental, Ensino Médio Propedêutico, Educação Profissional - Escolarização Integrada, Educação Profissional - Concomitante/FIC, Educação Profissional - Subsequente, Educação de Jovens e Adultos - Ensino Fundamental e Educação de Jovens e Adultos - Ensino Médio.</t>
  </si>
  <si>
    <t>Número de matrícula, por tipo de ensino, em Alagoas</t>
  </si>
  <si>
    <t>1.1.2 - Número de estabelecimentos, por tipo de ensino,  em Alagoas – 2013-2017</t>
  </si>
  <si>
    <t>ESTABELECIMENTOS (*)</t>
  </si>
  <si>
    <t>Indígena</t>
  </si>
  <si>
    <t>Remanescente de Quilombos</t>
  </si>
  <si>
    <t>Médio</t>
  </si>
  <si>
    <t>Profissional</t>
  </si>
  <si>
    <t>Especial</t>
  </si>
  <si>
    <t>Jovens e adultos</t>
  </si>
  <si>
    <t xml:space="preserve">  Notas: (*) O mesmo estabelecimento pode oferecer mais de um nível/modalidade de ensino</t>
  </si>
  <si>
    <t xml:space="preserve">            Inclui estabelecimentos em atividade com pelo menos uma matrícula de ensino Regular, Especial ou EJA.</t>
  </si>
  <si>
    <t xml:space="preserve">Número de estabelecimentos, por tipo de ensino,  em Alagoas </t>
  </si>
  <si>
    <t>1.1.3 - Número de docentes, por tipo de ensino,  em Alagoas - 2013-2017</t>
  </si>
  <si>
    <t xml:space="preserve"> DOCENTES (*)</t>
  </si>
  <si>
    <t xml:space="preserve">  Notas:  (*) O mesmo docente pode atuar em mais de uma série</t>
  </si>
  <si>
    <t xml:space="preserve">              Os docentes referem-se aos indivíduos que estavam em efetiva regência de classe na data de referência do Censo Escolar.</t>
  </si>
  <si>
    <t xml:space="preserve">             Não inclui auxiliares da educação infantil.</t>
  </si>
  <si>
    <t>1.2 - Ensino superior</t>
  </si>
  <si>
    <t xml:space="preserve">1.2.1 - Número de instituições, docentes e servidores, por categoria administrativa em </t>
  </si>
  <si>
    <t xml:space="preserve">          Alagoas - 2012-2016</t>
  </si>
  <si>
    <t>NÚMERO DE:</t>
  </si>
  <si>
    <t>Instituições</t>
  </si>
  <si>
    <t>Privada</t>
  </si>
  <si>
    <t xml:space="preserve">Docentes </t>
  </si>
  <si>
    <t>Servidores</t>
  </si>
  <si>
    <t xml:space="preserve">  Nota: A partir de 2011 foi incluido a graduação a distância</t>
  </si>
  <si>
    <t xml:space="preserve">1.2.2 - Número de cursos, matrículas e concluintes, por categoria administrativa em </t>
  </si>
  <si>
    <t>Cursos</t>
  </si>
  <si>
    <t>Matrícula total</t>
  </si>
  <si>
    <t>Concluintes</t>
  </si>
  <si>
    <t xml:space="preserve">1.2.3 - Número de vagas oferecidas, inscrições e ingressos no vestibular, por categoria administrativa em </t>
  </si>
  <si>
    <t xml:space="preserve"> Alagoas - 2012-2016</t>
  </si>
  <si>
    <t>VESTIBULAR</t>
  </si>
  <si>
    <t>Vagas oferecidas</t>
  </si>
  <si>
    <t>Inscrições</t>
  </si>
  <si>
    <t>Ingressos</t>
  </si>
  <si>
    <t xml:space="preserve">2 - SEGURANÇA PÚBLICA </t>
  </si>
  <si>
    <t>2.1 - Número de Crimes Violentos Letais Intencionais (CVLI) em Alagoas - 2013-2017</t>
  </si>
  <si>
    <t>MESES</t>
  </si>
  <si>
    <t>CVLI</t>
  </si>
  <si>
    <t xml:space="preserve">  Fonte: MJ/ SEDS/ SSP-AL</t>
  </si>
  <si>
    <t xml:space="preserve">  Nota: A categoria "CVLI" agrega as ocorrências de Homicídio Doloso, Latrocínio e Lesão Corporal seguida de Morte</t>
  </si>
  <si>
    <t xml:space="preserve">            </t>
  </si>
  <si>
    <t xml:space="preserve">2.2 - Número de crimes violentos letais intencionais (CVLI), segundo os dias da semana, em </t>
  </si>
  <si>
    <t xml:space="preserve">        Alagoas - 2017</t>
  </si>
  <si>
    <t xml:space="preserve">Domingo </t>
  </si>
  <si>
    <t>Segunda-feira</t>
  </si>
  <si>
    <t>Terça-feira</t>
  </si>
  <si>
    <t>Quarta-feira</t>
  </si>
  <si>
    <t>Quinta-feira</t>
  </si>
  <si>
    <t>Sexta-feira</t>
  </si>
  <si>
    <t>Sábado</t>
  </si>
  <si>
    <t>3 - REPRESENTAÇÃO POLÍTICA</t>
  </si>
  <si>
    <t xml:space="preserve">3.1 - Número de eleitores por sexo em Alagoas - 2013-2017 (posição dezembro)  </t>
  </si>
  <si>
    <t>SEXO</t>
  </si>
  <si>
    <t>ELEITORES</t>
  </si>
  <si>
    <t>Masculino</t>
  </si>
  <si>
    <t>Feminino</t>
  </si>
  <si>
    <t xml:space="preserve">  Fonte: TRE-AL</t>
  </si>
  <si>
    <t xml:space="preserve">3.2 - Número de eleitores por faixa etária em Alagoas - 2013-2017 (posição dezembro)   </t>
  </si>
  <si>
    <t>FAIXA ETÁRIA</t>
  </si>
  <si>
    <t>16 anos</t>
  </si>
  <si>
    <t>17 anos</t>
  </si>
  <si>
    <t>18 a 20 anos</t>
  </si>
  <si>
    <t>21 a 24 anos</t>
  </si>
  <si>
    <t>25 a 34 anos</t>
  </si>
  <si>
    <t>35 a 44 anos</t>
  </si>
  <si>
    <t>45 a 59 anos</t>
  </si>
  <si>
    <t>60 a 69 anos</t>
  </si>
  <si>
    <t>70 a 79 anos</t>
  </si>
  <si>
    <t>Superior a 79 anos</t>
  </si>
  <si>
    <t>Inválida</t>
  </si>
  <si>
    <t xml:space="preserve">3.3 - Número de eleitores por nível de escolaridade em Alagoas - 2013-2017 (posição dezembro)   </t>
  </si>
  <si>
    <t xml:space="preserve">NÍVEL DE ESCOLARIDADE </t>
  </si>
  <si>
    <t>Analfabeto</t>
  </si>
  <si>
    <t>Lê e escreve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</si>
  <si>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</si>
  <si>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</si>
  <si>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</si>
  <si>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</si>
  <si>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</si>
  <si>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</si>
  <si>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4 - SAÚDE</t>
  </si>
  <si>
    <t>4.1 - Número de casos confirmados de doenças de notificação compulsória em Alagoas – 2013-2017</t>
  </si>
  <si>
    <t>ESPECIFICAÇÃO</t>
  </si>
  <si>
    <t xml:space="preserve">AIDS </t>
  </si>
  <si>
    <t>Chikungunya</t>
  </si>
  <si>
    <t xml:space="preserve">Coqueluche </t>
  </si>
  <si>
    <t xml:space="preserve">Dengue </t>
  </si>
  <si>
    <t>Esquistossomose</t>
  </si>
  <si>
    <t xml:space="preserve">Febre tifóide </t>
  </si>
  <si>
    <t xml:space="preserve">Gestante HIV+ </t>
  </si>
  <si>
    <t>Crianças Exposta ao HIV</t>
  </si>
  <si>
    <t>Hanseníase</t>
  </si>
  <si>
    <t>Hepatite A</t>
  </si>
  <si>
    <t>Hepatite B</t>
  </si>
  <si>
    <t>Hepatite C</t>
  </si>
  <si>
    <t xml:space="preserve">Leishmaníase tegumentar Americana </t>
  </si>
  <si>
    <t>Leishmaníase visceral (calazar)</t>
  </si>
  <si>
    <t xml:space="preserve">Leptospirose </t>
  </si>
  <si>
    <t>Malária (todas as formas)</t>
  </si>
  <si>
    <t>Meningite meningococica</t>
  </si>
  <si>
    <t>Meningite por haemophilus</t>
  </si>
  <si>
    <t>Meningite outras</t>
  </si>
  <si>
    <t>Sífilis congenita</t>
  </si>
  <si>
    <t xml:space="preserve">Tétano acidental </t>
  </si>
  <si>
    <t>Tétano neonatal</t>
  </si>
  <si>
    <t>Tuberculose (todas formas)</t>
  </si>
  <si>
    <t>Zika</t>
  </si>
  <si>
    <t xml:space="preserve">  Fonte: SESAU</t>
  </si>
  <si>
    <t>4.2 - Número de estabelecimentos de saúde, por esfera administrativa, em Alagoas – 2013-2017</t>
  </si>
  <si>
    <t>ESTABELECIMENTOS DE SAÚDE</t>
  </si>
  <si>
    <t>Privado</t>
  </si>
  <si>
    <r>
      <rPr>
        <sz val="5"/>
        <rFont val="Times New Roman"/>
        <family val="1"/>
      </rPr>
      <t xml:space="preserve">  Fonte</t>
    </r>
    <r>
      <rPr>
        <sz val="5.5"/>
        <rFont val="Times New Roman"/>
        <family val="1"/>
      </rPr>
      <t>: MS/DATASUS</t>
    </r>
  </si>
  <si>
    <t xml:space="preserve">  Nota:  A Fonte não divulgou os estabelecimentos por esfera administrativa a partir de 2015</t>
  </si>
  <si>
    <t>4.3 - Número de leitos de internação, por esfera administrativa, em Alagoas – 2013-2017</t>
  </si>
  <si>
    <t>LEITOS DE INTERNAÇÃO</t>
  </si>
  <si>
    <r>
      <rPr>
        <sz val="5"/>
        <rFont val="Times New Roman"/>
        <family val="1"/>
      </rPr>
      <t xml:space="preserve">  Notas:</t>
    </r>
    <r>
      <rPr>
        <sz val="5.5"/>
        <rFont val="Times New Roman"/>
        <family val="1"/>
      </rPr>
      <t xml:space="preserve"> Inclusive leitos de internações complementares</t>
    </r>
  </si>
  <si>
    <t xml:space="preserve">              A Fonte não divulgou os estabelecimentos por esfera administrativa a partir de 2015</t>
  </si>
  <si>
    <t>4.4 - Número de internações hospitalares do SUS, por regime,  em Alagoas – 2013-2017</t>
  </si>
  <si>
    <t>INTERNAÇÕES</t>
  </si>
  <si>
    <t>Públicos</t>
  </si>
  <si>
    <t>Privados</t>
  </si>
  <si>
    <t xml:space="preserve">  Fonte: MS/DATASUS</t>
  </si>
  <si>
    <t xml:space="preserve">  Nota:  A Fonte não divulgou as internações por regime a partir de  2015 </t>
  </si>
  <si>
    <t>5 - PREVIDÊNCIA SOCIAL</t>
  </si>
  <si>
    <t>5.1 - Número de benefícios concedidos e emitidos pelo INSS, por localização, em Alagoas - 2013-2017</t>
  </si>
  <si>
    <t>BENEFÍCIOS</t>
  </si>
  <si>
    <t>Concedidos</t>
  </si>
  <si>
    <r>
      <rPr>
        <b/>
        <sz val="7"/>
        <rFont val="Times New Roman"/>
        <family val="1"/>
      </rPr>
      <t>Emitidos</t>
    </r>
    <r>
      <rPr>
        <sz val="7"/>
        <rFont val="Times New Roman"/>
        <family val="1"/>
      </rPr>
      <t xml:space="preserve"> (posição dezembro)</t>
    </r>
  </si>
  <si>
    <t>Urbano</t>
  </si>
  <si>
    <t>5.2 - Valor arrecadado pela Previdência Social em Alagoas – 2013-2017</t>
  </si>
  <si>
    <t>VALOR ARRECADADO (1,00)</t>
  </si>
  <si>
    <t>6 – HABITAÇÃO</t>
  </si>
  <si>
    <t>DOMICÍLIOS (Mil unidades)</t>
  </si>
  <si>
    <t xml:space="preserve">  Fonte: IBGE/ PNAD e PNAD CONTÍNUA TRIMESTRAL</t>
  </si>
  <si>
    <t xml:space="preserve">                 </t>
  </si>
  <si>
    <t>6.2 – Domicílios particulares permanentes com microcomputador em Alagoas – 2013-2017</t>
  </si>
  <si>
    <t>DOMICÍLIOS COM MICROCOMPUTADOR (Mil unidades)</t>
  </si>
  <si>
    <t>Tinham</t>
  </si>
  <si>
    <t>Não tinham</t>
  </si>
  <si>
    <t>Com acesso à internet</t>
  </si>
  <si>
    <t xml:space="preserve">  Fonte: IBGE/ PNAD e PNAD CONTÍNUA</t>
  </si>
  <si>
    <t>6.3 – Moradores em domicílios particulares permanentes com microcomputador em Alagoas – 2013-2017</t>
  </si>
  <si>
    <t>MORADORES COM MICROCOMPUTADOR (Mil pessoas)</t>
  </si>
  <si>
    <t>6.4 – Domicílios particulares permanentes com abastecimento de água em Alagoas – 2013-2017</t>
  </si>
  <si>
    <t>DOMICÍLIOS COM ABASTECIMENTO DE ÁGUA (Mil unidades)</t>
  </si>
  <si>
    <t xml:space="preserve">Total </t>
  </si>
  <si>
    <t>Com canalização interna</t>
  </si>
  <si>
    <t>Sem canalização interna</t>
  </si>
  <si>
    <t>6.5 – Domicílios particulares permanentes com esgotamento sanitário em Alagoas – 2013-2017</t>
  </si>
  <si>
    <t>DOMICÍLIOS COM ESGOTAMENTO SANITÁRIO (Mil unidades)</t>
  </si>
  <si>
    <t>6.6 – Domicílios particulares permanentes com iluminação elétrica em Alagoas – 2013-2017</t>
  </si>
  <si>
    <t>DOMICÍLIOS COM ILUMINAÇÃO ELÉTRICA (Mil unidades)</t>
  </si>
  <si>
    <t>6.7 – Domicílios particulares permanentes com telefones em Alagoas – 2013-2017</t>
  </si>
  <si>
    <t>DOMICÍLIOS COM TELEFONES (Mil unidades)</t>
  </si>
  <si>
    <t xml:space="preserve"> IV - INDICADORES SOCIAIS</t>
  </si>
  <si>
    <t>1 – INDICADORES</t>
  </si>
  <si>
    <t>1.1 – Densidade demográfica de Alagoas - 2016:  120,62</t>
  </si>
  <si>
    <t xml:space="preserve">1.2 – Taxa de urbanização, fecundidade, natalidade, mortalidade geral e infantil, desemprego e trabalho   </t>
  </si>
  <si>
    <t>infantil em Alagoas – 2015-2016</t>
  </si>
  <si>
    <t>TAXA (%)</t>
  </si>
  <si>
    <t>urbanização</t>
  </si>
  <si>
    <t>fecundidade total</t>
  </si>
  <si>
    <t>bruta de natalidade</t>
  </si>
  <si>
    <t>mortalidade geral</t>
  </si>
  <si>
    <t>mortalidade infantil</t>
  </si>
  <si>
    <t>desocupação (1)</t>
  </si>
  <si>
    <t>trabalho infantil (2)</t>
  </si>
  <si>
    <t xml:space="preserve">  Fonte: IBGE/PNAD, PNAD CONTÍNUA/DATASUS</t>
  </si>
  <si>
    <t xml:space="preserve">  Nota: (1) percentual da população de 14 anos e mais desocupada</t>
  </si>
  <si>
    <t xml:space="preserve">             (2) percentual da população de 10 a 14 anos ocupada</t>
  </si>
  <si>
    <t xml:space="preserve">1.3 – Taxa de analfabetismo das pessoas de 15 anos ou mais de idade, total e por sexo em  </t>
  </si>
  <si>
    <t>Alagoas – 2016-2017</t>
  </si>
  <si>
    <t>Total e Sexo</t>
  </si>
  <si>
    <t>Taxa de analfabetismo (%)</t>
  </si>
  <si>
    <t xml:space="preserve">  Fonte: IBGE/ PNAD CONTÍNUA</t>
  </si>
  <si>
    <t>1.4 – Distribuição dos estudantes (%) por grupo de idade e sexo em Alagoas – 2016-2017</t>
  </si>
  <si>
    <t>Grupos de idade</t>
  </si>
  <si>
    <t>0 a 5 anos</t>
  </si>
  <si>
    <t>0 a 3 anos</t>
  </si>
  <si>
    <t>4 e 5 anos</t>
  </si>
  <si>
    <t>6 a 14 anos</t>
  </si>
  <si>
    <t>15 a 17 anos</t>
  </si>
  <si>
    <t>18 a 24 anos</t>
  </si>
  <si>
    <t>25 anos ou mais</t>
  </si>
  <si>
    <t>Curso frequentado/ Rede de ensino</t>
  </si>
  <si>
    <t>Pública</t>
  </si>
  <si>
    <t>Creche e pré-escola</t>
  </si>
  <si>
    <t>AJA, ensino fundamental e educação de jovens e adultos do ensino fundamental</t>
  </si>
  <si>
    <t>Ensino fundamental</t>
  </si>
  <si>
    <t>Ensino médio e Educação de jovens e adultos do ensino médio</t>
  </si>
  <si>
    <t>Ensino médio</t>
  </si>
  <si>
    <t>Superior - Graduação</t>
  </si>
  <si>
    <t>Especialização, mestrado e doutorado</t>
  </si>
  <si>
    <t>Nível de instrução</t>
  </si>
  <si>
    <t>Sem instrução</t>
  </si>
  <si>
    <t>Fundamental incompleto ou equivalente</t>
  </si>
  <si>
    <t>Fundamental completo ou equivalente</t>
  </si>
  <si>
    <t>Médio incompleto ou equivalente</t>
  </si>
  <si>
    <t>Médio completo ou equivalente</t>
  </si>
  <si>
    <t>Superior incompleto ou equivalente</t>
  </si>
  <si>
    <t>1.7 – Número médio de anos de estudo, por grupo de idade e sexo, em Alagoas - 2016-2017</t>
  </si>
  <si>
    <t>Grupos de idade - anos de estudo</t>
  </si>
  <si>
    <t>15 anos ou mais</t>
  </si>
  <si>
    <t>18 a 29 anos</t>
  </si>
  <si>
    <t>25 a 39 anos</t>
  </si>
  <si>
    <t>40 a 59 anos</t>
  </si>
  <si>
    <t>60 anos ou mais</t>
  </si>
  <si>
    <t>1.8 – Distribuição percentual da população residente por cor ou raça em Alagoas – 2016-2017</t>
  </si>
  <si>
    <t>Cor ou Raça</t>
  </si>
  <si>
    <t>Distribuição (%)</t>
  </si>
  <si>
    <t>Branca</t>
  </si>
  <si>
    <t>Preta</t>
  </si>
  <si>
    <t>Parda</t>
  </si>
  <si>
    <t>1.9 – Esperança de vida ao nascer em Alagoas – 2015-2016</t>
  </si>
  <si>
    <t>Sexo</t>
  </si>
  <si>
    <t>Esperança de Vida ao Nascer</t>
  </si>
  <si>
    <t>Ambos os sexos</t>
  </si>
  <si>
    <t>1.10 – Distribuição das pessoas de 15 anos ou mais de idade, ocupadas em Alagoas – 2014-2015</t>
  </si>
  <si>
    <t xml:space="preserve">Grupamentos de atividade </t>
  </si>
  <si>
    <t>Agrícola</t>
  </si>
  <si>
    <t>Indústria</t>
  </si>
  <si>
    <t>Construção</t>
  </si>
  <si>
    <t>Comércio e reparação</t>
  </si>
  <si>
    <t xml:space="preserve">  Fonte: IBGE/PNAD</t>
  </si>
  <si>
    <t>1.11 – Distribuição (%) de jovens de 16 a 29 anos de idade, por tipo de atividade, em Alagoas – 2015-2016</t>
  </si>
  <si>
    <t>Tipo de atividade</t>
  </si>
  <si>
    <t>Só estuda</t>
  </si>
  <si>
    <t>Estuda e trabalha</t>
  </si>
  <si>
    <t>Só trabalha</t>
  </si>
  <si>
    <t>Não estuda e não trabalha</t>
  </si>
  <si>
    <t>1.12 - Domicílios particulares permanentes, segundo existência de alguns serviços em Alagoas - 2013-2017</t>
  </si>
  <si>
    <t>Tipo de serviço</t>
  </si>
  <si>
    <t xml:space="preserve">Distribuição (%)                     </t>
  </si>
  <si>
    <t>Abastecimento d'água</t>
  </si>
  <si>
    <t>Banheiro ou sanitário</t>
  </si>
  <si>
    <t>Iluminação elétrica</t>
  </si>
  <si>
    <t>Telefone (*)</t>
  </si>
  <si>
    <t xml:space="preserve">  Nota: (*) Telefone móvel+fixo</t>
  </si>
  <si>
    <t xml:space="preserve">Distribuição (%) </t>
  </si>
  <si>
    <t>por acesso a alguns serviços</t>
  </si>
  <si>
    <t>por posse de alguns bens duráveis</t>
  </si>
  <si>
    <t>Telefone</t>
  </si>
  <si>
    <t xml:space="preserve">Computador </t>
  </si>
  <si>
    <t>Geladeira</t>
  </si>
  <si>
    <t>Freezer</t>
  </si>
  <si>
    <t>TV em cores</t>
  </si>
  <si>
    <t>Máquina de lavar roupa</t>
  </si>
  <si>
    <t>Móvel celular</t>
  </si>
  <si>
    <t>Fixo convencional</t>
  </si>
  <si>
    <t>1.14 – Índice de Desenvolvimento Humano, por tipo em Alagoas – 1991, 2000, 2010 e 2014</t>
  </si>
  <si>
    <t>IDH</t>
  </si>
  <si>
    <t>Geral</t>
  </si>
  <si>
    <t>Renda</t>
  </si>
  <si>
    <t>Longevidade</t>
  </si>
  <si>
    <t xml:space="preserve">  Fonte: PNUD/Atlas do Desenvolvimento Humano no Brasil 2013/Estimado para o ano 2014 pela Fundação João Pinheiro</t>
  </si>
  <si>
    <t xml:space="preserve"> V - SIGLAS</t>
  </si>
  <si>
    <t>1 - SIGLA DAS FONTES DE INFORMAÇÕES</t>
  </si>
  <si>
    <t>ADHB - Atlas do Desenvolvimento Humano no Brasil</t>
  </si>
  <si>
    <t>ANATEL - Agência Nacional de Telecomunicações</t>
  </si>
  <si>
    <t>ANFAVEA - Associação Nacional dos Fabricantes de Veículos Automotores</t>
  </si>
  <si>
    <t>ANP - Agência Nacional do Petróleo</t>
  </si>
  <si>
    <t>ANTAQ - Agência Nacional de Transporte Aquaviário</t>
  </si>
  <si>
    <t>ANTT - Agência Nacional de Transporte Terrestre</t>
  </si>
  <si>
    <t>BACEN - Banco Central do Brasil</t>
  </si>
  <si>
    <t>BRASKEM (Indústria Química)</t>
  </si>
  <si>
    <t>CAGED - Cadastro Geral de Empregados e Desempregados</t>
  </si>
  <si>
    <t>CBTU - Companhia Brasileira de Trens Urbanos</t>
  </si>
  <si>
    <t>CONAC - Coodenação de Contas Nacionais</t>
  </si>
  <si>
    <t>CONFAZ - Conselho Nacional de Política Fazendária</t>
  </si>
  <si>
    <t>COTEPE - Comissão Técnica Permanente do ICMS</t>
  </si>
  <si>
    <t xml:space="preserve">DATASUS - Departamento de Estatística do Sistema Único de Saúde </t>
  </si>
  <si>
    <t>DENATRAN – Departamento Nacional de Trânsito</t>
  </si>
  <si>
    <t>DNIT - Departamento Nacional de Infraestrutura de Transportes</t>
  </si>
  <si>
    <t>ELETROBRÁS - Centrais Elétricas Brasileiras (Distribuidora de Alagoas)</t>
  </si>
  <si>
    <t>FUNDEB - Fundo de Manutenção do Desenvolvimento da Educação Básica</t>
  </si>
  <si>
    <t>FUNDEF - Fundo de Manutenção do Desenvolvimento do Ensino Fundamental</t>
  </si>
  <si>
    <t>IBAMA - Instituto Brasileiro do Meio Ambiente e dos Recursos Naturais Renováveis</t>
  </si>
  <si>
    <t>IBGE - Instituto Brasileiro de Geografia e Estatística</t>
  </si>
  <si>
    <t>INEP - Instituto Nacional de Estudos e Pesquisas Educacionais Anísio Teixeira</t>
  </si>
  <si>
    <t>INFRAERO - Empresa Brasileira de Infraestrutura Aeroportuária</t>
  </si>
  <si>
    <t>IPC - Índice de Preço ao Consumidor</t>
  </si>
  <si>
    <t>MDIC - Ministério do Desenvolvimento Indústria e Comércio Exterior</t>
  </si>
  <si>
    <t>MF - Ministério da Fazenda</t>
  </si>
  <si>
    <t>MJ - Ministério da Justiça</t>
  </si>
  <si>
    <t>MPA - Ministério da Pesca e Aquicultura</t>
  </si>
  <si>
    <t>MPS - Ministério da Previdência Social</t>
  </si>
  <si>
    <t>MS - Ministério da Saúde (DATASUS)</t>
  </si>
  <si>
    <t>MTur - Ministério do Turismo</t>
  </si>
  <si>
    <t>MT - Ministério dos Transportes</t>
  </si>
  <si>
    <t>MTE - Ministério do Trabalho e Emprego</t>
  </si>
  <si>
    <t xml:space="preserve">PAM - Produção Agrícola Municipal </t>
  </si>
  <si>
    <t>PNAD - Pesquisa Nacional por Amostra de Domicílios</t>
  </si>
  <si>
    <t>PNAD CONTÍNUA - Pesquisa Nacional por Amostra de Domicílios Contínua</t>
  </si>
  <si>
    <t>PNUD - Programa das Nações Unidas para o Desenvolvimento</t>
  </si>
  <si>
    <t>PPM - Produção Pecuária Municipal</t>
  </si>
  <si>
    <t>RAIS - Relação Anual de Informações Sociais</t>
  </si>
  <si>
    <t>SECEX - Secretaria de Comércio Exterior</t>
  </si>
  <si>
    <t>SEDETUR - Secretaria de Estado do Desenvolvimento Econômico e Turismo</t>
  </si>
  <si>
    <t xml:space="preserve">SEDRES - Secretaria de Defesa Social e Ressocialização de Alagoas </t>
  </si>
  <si>
    <t>SEDS - Secretaria de Estado da Defesa Social</t>
  </si>
  <si>
    <t>SEFAZ - Secretaria de Estado da Fazenda</t>
  </si>
  <si>
    <t>SEMARH - Secretaria de Estado do Meio Ambiente e dos Recursos Hídricos</t>
  </si>
  <si>
    <t xml:space="preserve">SENASP - Secretaria Nacional de Segurança Pública </t>
  </si>
  <si>
    <t>SEPLANDE - Secretaria de Estado do Planejamento e do Desenvolvimento Econômico</t>
  </si>
  <si>
    <t>SEPLAG - Secretaria de Estado do Planejamento, Gestão e Patrimônio</t>
  </si>
  <si>
    <t>SESAU - Secretaria de Estado da Saúde</t>
  </si>
  <si>
    <t>SETUR - Secretaria de Estado do Turismo</t>
  </si>
  <si>
    <t>SINC - Superintendência de Produção da Informação e do Conhecimento</t>
  </si>
  <si>
    <t>SINDAÇÚCAR-AL - Sindicato da Indústria do Açúcar e do Álcool no Estado de Alagoas</t>
  </si>
  <si>
    <t>SINDICOM - Sindicato Nacional das Empresas Distribuidoras de Combustíveis e de Lubrificantes</t>
  </si>
  <si>
    <t>SNIC - Sindicato Nacional da Indústria do Cimento</t>
  </si>
  <si>
    <t>SNIS - Sistema Nacional de Informações sobre Saneamento</t>
  </si>
  <si>
    <t>SRF - Secretaria da Receita Federal</t>
  </si>
  <si>
    <t>SSP - Secretaria de Estado da Segurança Pública</t>
  </si>
  <si>
    <t>STN - Secretaria do Tesouro Nacional</t>
  </si>
  <si>
    <t>TRE - Tribunal Regional Eleitoral</t>
  </si>
  <si>
    <t>6.1 – Número de domicílios particulares e Rendimento médio de todos os trabalhos, habitualmente recebido por mês,</t>
  </si>
  <si>
    <t xml:space="preserve">         por mês, pelas pessoas de 14 anos ou mais de idade, ocupadas na semana de referência, com rendimento de </t>
  </si>
  <si>
    <t xml:space="preserve">         trabalho, em Alagoas – 2013-2017</t>
  </si>
  <si>
    <t>VALOR DO RENDIMENTO MÉDIO (Média anual em R$)</t>
  </si>
  <si>
    <t>1.5 – Distribuição dos estudantes (%), segundo o curso frequentado e a rede de ensino, em Alagoas – 2016-2017</t>
  </si>
  <si>
    <t>Alagoas - 2016-2017</t>
  </si>
  <si>
    <t xml:space="preserve">1.6 – Distribuição das pessoas de 14 anos ou mais de idade (%), segundo o nível de instrução e sexo em </t>
  </si>
  <si>
    <t>em Alagoas - 2016-2017</t>
  </si>
  <si>
    <t>1.13 - Percentual de domicílios particulares permanentes com acesso a alguns serviços e posse a alguns bens duráveis,</t>
  </si>
  <si>
    <t>Gás natural veicular - GNV (1.000 m3)</t>
  </si>
  <si>
    <t>BALANÇA COMERCIAL = EXPORTAÇÃO-IMPORTAÇÃO (US$ 1.000 FOB)</t>
  </si>
  <si>
    <t xml:space="preserve">                        e pelo Terminal da BRASKEM - 2013-2017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</si>
</sst>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64" formatCode="0.000"/>
    <numFmt numFmtId="165" formatCode="#,##0;&quot;–&quot;#,##0;&quot;–&quot;"/>
    <numFmt numFmtId="166" formatCode="0.0"/>
    <numFmt numFmtId="167" formatCode="#,##0.00&quot; &quot;;&quot; (&quot;#,##0.00&quot;)&quot;;&quot; -&quot;#&quot; &quot;;@&quot; &quot;"/>
    <numFmt numFmtId="168" formatCode="_(* #,##0.0_);_(* \(#,##0.0\);_(* &quot;-&quot;??_);_(@_)"/>
    <numFmt numFmtId="169" formatCode="_(* #,##0.00_);_(* \(#,##0.00\);_(* &quot;-&quot;??_);_(@_)"/>
    <numFmt numFmtId="170" formatCode="_-* #,##0_-;\-* #,##0_-;_-* &quot;-&quot;??_-;_-@_-"/>
    <numFmt numFmtId="171" formatCode="#,##0.0"/>
    <numFmt numFmtId="172" formatCode="###\ ###\ ###\ ##0;\-###\ ###\ ###\ ##0;&quot;-&quot;"/>
    <numFmt numFmtId="173" formatCode="###\ ###\ ###\ ##0_ ;\-###\ ###\ ###\ ##0_ ;&quot;- &quot;;@&quot; &quot;"/>
    <numFmt numFmtId="174" formatCode="_(* #,##0_);_(* \(#,##0\);_(* &quot;-&quot;??_);_(@_)"/>
    <numFmt numFmtId="175" formatCode="#,##0_ ;\-#,##0\ "/>
    <numFmt numFmtId="176" formatCode="_(* #,##0.0000_);_(* \(#,##0.0000\);_(* &quot;-&quot;??_);_(@_)"/>
  </numFmts>
  <fonts count="71">
    <font>
      <sz val="10"/>
      <name val="Arial"/>
      <charset val="134"/>
    </font>
    <font>
      <sz val="7"/>
      <name val="Times New Roman"/>
      <family val="1"/>
    </font>
    <font>
      <b/>
      <sz val="10"/>
      <color rgb="FFFFFFFF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7"/>
      <color rgb="FFFF0000"/>
      <name val="Times New Roman"/>
      <family val="1"/>
    </font>
    <font>
      <b/>
      <sz val="6.5"/>
      <name val="Times New Roman"/>
      <family val="1"/>
    </font>
    <font>
      <sz val="5"/>
      <name val="Times New Roman"/>
      <family val="1"/>
    </font>
    <font>
      <sz val="5.5"/>
      <name val="Times New Roman"/>
      <family val="1"/>
    </font>
    <font>
      <sz val="7"/>
      <color indexed="10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10"/>
      <color indexed="9"/>
      <name val="Times New Roman"/>
      <family val="1"/>
    </font>
    <font>
      <b/>
      <sz val="7"/>
      <color indexed="12"/>
      <name val="Times New Roman"/>
      <family val="1"/>
    </font>
    <font>
      <b/>
      <sz val="7"/>
      <color theme="1" tint="0.499984740745262"/>
      <name val="Times New Roman"/>
      <family val="1"/>
    </font>
    <font>
      <sz val="7"/>
      <color rgb="FF008000"/>
      <name val="Times New Roman"/>
      <family val="1"/>
    </font>
    <font>
      <sz val="7.5"/>
      <color indexed="8"/>
      <name val="Univers "/>
      <charset val="134"/>
    </font>
    <font>
      <b/>
      <sz val="6"/>
      <name val="Times New Roman"/>
      <family val="1"/>
    </font>
    <font>
      <b/>
      <sz val="7"/>
      <color rgb="FF008000"/>
      <name val="Times New Roman"/>
      <family val="1"/>
    </font>
    <font>
      <sz val="6"/>
      <name val="Times New Roman"/>
      <family val="1"/>
    </font>
    <font>
      <b/>
      <sz val="7"/>
      <color rgb="FF009200"/>
      <name val="Times New Roman"/>
      <family val="1"/>
    </font>
    <font>
      <b/>
      <sz val="7"/>
      <color indexed="17"/>
      <name val="Times New Roman"/>
      <family val="1"/>
    </font>
    <font>
      <sz val="7"/>
      <color indexed="17"/>
      <name val="Times New Roman"/>
      <family val="1"/>
    </font>
    <font>
      <b/>
      <sz val="6.5"/>
      <color rgb="FF000000"/>
      <name val="Times New Roman"/>
      <family val="1"/>
    </font>
    <font>
      <sz val="6.5"/>
      <color rgb="FF0070C0"/>
      <name val="Times New Roman"/>
      <family val="1"/>
    </font>
    <font>
      <sz val="7"/>
      <color rgb="FF00920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b/>
      <sz val="7"/>
      <color rgb="FFC00000"/>
      <name val="Times New Roman"/>
      <family val="1"/>
    </font>
    <font>
      <sz val="7"/>
      <color indexed="8"/>
      <name val="Times New Roman"/>
      <family val="1"/>
    </font>
    <font>
      <sz val="6"/>
      <name val="Arial"/>
      <family val="2"/>
    </font>
    <font>
      <sz val="4"/>
      <name val="Times New Roman"/>
      <family val="1"/>
    </font>
    <font>
      <sz val="1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6.5"/>
      <color rgb="FF000000"/>
      <name val="Times New Roman"/>
      <family val="1"/>
    </font>
    <font>
      <sz val="9"/>
      <name val="Times New Roman"/>
      <family val="1"/>
    </font>
    <font>
      <b/>
      <sz val="6.2"/>
      <name val="Times New Roman"/>
      <family val="1"/>
    </font>
    <font>
      <sz val="6.2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3"/>
      <name val="Times New Roman"/>
      <family val="1"/>
    </font>
    <font>
      <sz val="7"/>
      <color theme="1"/>
      <name val="Times New Roman"/>
      <family val="1"/>
    </font>
    <font>
      <b/>
      <sz val="7"/>
      <color indexed="10"/>
      <name val="Times New Roman"/>
      <family val="1"/>
    </font>
    <font>
      <sz val="7"/>
      <color rgb="FFC00000"/>
      <name val="Times New Roman"/>
      <family val="1"/>
    </font>
    <font>
      <sz val="7"/>
      <color rgb="FF3379CD"/>
      <name val="Times New Roman"/>
      <family val="1"/>
    </font>
    <font>
      <sz val="7"/>
      <color indexed="12"/>
      <name val="Times New Roman"/>
      <family val="1"/>
    </font>
    <font>
      <b/>
      <sz val="7"/>
      <color rgb="FF3379CD"/>
      <name val="Times New Roman"/>
      <family val="1"/>
    </font>
    <font>
      <b/>
      <sz val="6"/>
      <color theme="1"/>
      <name val="Times New Roman"/>
      <family val="1"/>
    </font>
    <font>
      <sz val="8"/>
      <color rgb="FF000000"/>
      <name val="Verdana"/>
      <family val="2"/>
    </font>
    <font>
      <b/>
      <sz val="5.5"/>
      <color rgb="FF000000"/>
      <name val="Times New Roman"/>
      <family val="1"/>
    </font>
    <font>
      <b/>
      <sz val="9"/>
      <name val="Times New Roman"/>
      <family val="1"/>
    </font>
    <font>
      <b/>
      <sz val="3"/>
      <name val="Times New Roman"/>
      <family val="1"/>
    </font>
    <font>
      <b/>
      <sz val="7"/>
      <color rgb="FFFFFFFF"/>
      <name val="Times New Roman"/>
      <family val="1"/>
    </font>
    <font>
      <sz val="11"/>
      <color rgb="FF000000"/>
      <name val="Arial1"/>
      <charset val="134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10"/>
      <name val="MS Sans Serif"/>
      <family val="2"/>
    </font>
    <font>
      <b/>
      <vertAlign val="superscript"/>
      <sz val="7"/>
      <name val="Times New Roman"/>
      <family val="1"/>
    </font>
    <font>
      <b/>
      <vertAlign val="superscript"/>
      <sz val="6.5"/>
      <name val="Times New Roman"/>
      <family val="1"/>
    </font>
    <font>
      <b/>
      <i/>
      <sz val="7"/>
      <color rgb="FFC00000"/>
      <name val="Times New Roman"/>
      <family val="1"/>
    </font>
    <font>
      <i/>
      <sz val="7"/>
      <color rgb="FFC00000"/>
      <name val="Times New Roman"/>
      <family val="1"/>
    </font>
    <font>
      <b/>
      <i/>
      <sz val="7"/>
      <name val="Times New Roman"/>
      <family val="1"/>
    </font>
    <font>
      <sz val="7"/>
      <color indexed="30"/>
      <name val="Times New Roman"/>
      <family val="1"/>
    </font>
    <font>
      <i/>
      <sz val="7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920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F9F0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9200"/>
      </right>
      <top style="thin">
        <color rgb="FF009200"/>
      </top>
      <bottom style="thin">
        <color rgb="FF009200"/>
      </bottom>
      <diagonal/>
    </border>
    <border>
      <left style="thin">
        <color rgb="FF009200"/>
      </left>
      <right/>
      <top style="thin">
        <color rgb="FF009200"/>
      </top>
      <bottom style="thin">
        <color rgb="FF009200"/>
      </bottom>
      <diagonal/>
    </border>
    <border>
      <left/>
      <right/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/>
      <top style="thin">
        <color rgb="FF3379CD"/>
      </top>
      <bottom style="thin">
        <color rgb="FF3379CD"/>
      </bottom>
      <diagonal/>
    </border>
    <border>
      <left/>
      <right/>
      <top/>
      <bottom style="thin">
        <color rgb="FF3379CD"/>
      </bottom>
      <diagonal/>
    </border>
    <border>
      <left/>
      <right style="thin">
        <color rgb="FF3379CD"/>
      </right>
      <top style="thin">
        <color rgb="FF3379CD"/>
      </top>
      <bottom/>
      <diagonal/>
    </border>
    <border>
      <left/>
      <right/>
      <top style="thin">
        <color rgb="FF3379CD"/>
      </top>
      <bottom style="thin">
        <color rgb="FF3379CD"/>
      </bottom>
      <diagonal/>
    </border>
    <border>
      <left/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 style="thin">
        <color rgb="FF3379CD"/>
      </right>
      <top style="thin">
        <color rgb="FF3379CD"/>
      </top>
      <bottom/>
      <diagonal/>
    </border>
    <border>
      <left style="thin">
        <color rgb="FF3379CD"/>
      </left>
      <right/>
      <top style="thin">
        <color rgb="FF3379CD"/>
      </top>
      <bottom/>
      <diagonal/>
    </border>
    <border>
      <left/>
      <right style="thin">
        <color rgb="FF3379CD"/>
      </right>
      <top/>
      <bottom/>
      <diagonal/>
    </border>
    <border>
      <left style="thin">
        <color rgb="FF3379CD"/>
      </left>
      <right style="thin">
        <color rgb="FF3379CD"/>
      </right>
      <top/>
      <bottom/>
      <diagonal/>
    </border>
    <border>
      <left style="thin">
        <color rgb="FF3379CD"/>
      </left>
      <right/>
      <top/>
      <bottom/>
      <diagonal/>
    </border>
    <border>
      <left style="thin">
        <color rgb="FF3379CD"/>
      </left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/>
      <top/>
      <bottom style="thin">
        <color rgb="FF3379CD"/>
      </bottom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1" tint="0.499984740745262"/>
      </top>
      <bottom/>
      <diagonal/>
    </border>
  </borders>
  <cellStyleXfs count="17">
    <xf numFmtId="0" fontId="0" fillId="0" borderId="0"/>
    <xf numFmtId="169" fontId="68" fillId="0" borderId="0" applyFont="0" applyFill="0" applyBorder="0" applyAlignment="0" applyProtection="0"/>
    <xf numFmtId="0" fontId="68" fillId="0" borderId="0"/>
    <xf numFmtId="0" fontId="68" fillId="0" borderId="0"/>
    <xf numFmtId="0" fontId="5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7" fontId="57" fillId="0" borderId="0" applyFont="0" applyBorder="0" applyProtection="0"/>
    <xf numFmtId="0" fontId="68" fillId="0" borderId="0"/>
    <xf numFmtId="0" fontId="68" fillId="0" borderId="0"/>
    <xf numFmtId="0" fontId="32" fillId="0" borderId="0"/>
    <xf numFmtId="0" fontId="32" fillId="0" borderId="0"/>
    <xf numFmtId="0" fontId="58" fillId="0" borderId="0"/>
    <xf numFmtId="0" fontId="59" fillId="0" borderId="0" applyFill="0" applyProtection="0"/>
    <xf numFmtId="0" fontId="60" fillId="0" borderId="0"/>
    <xf numFmtId="169" fontId="68" fillId="0" borderId="0" applyFont="0" applyFill="0" applyBorder="0" applyAlignment="0" applyProtection="0"/>
  </cellStyleXfs>
  <cellXfs count="708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2" applyFont="1"/>
    <xf numFmtId="0" fontId="4" fillId="0" borderId="0" xfId="0" applyNumberFormat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  <xf numFmtId="169" fontId="1" fillId="0" borderId="0" xfId="1" applyFont="1" applyBorder="1"/>
    <xf numFmtId="169" fontId="1" fillId="0" borderId="0" xfId="1" applyFont="1"/>
    <xf numFmtId="0" fontId="4" fillId="0" borderId="0" xfId="0" applyNumberFormat="1" applyFont="1" applyBorder="1" applyAlignment="1">
      <alignment horizontal="left" vertical="center"/>
    </xf>
    <xf numFmtId="4" fontId="4" fillId="0" borderId="0" xfId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center" vertical="center" wrapText="1"/>
    </xf>
    <xf numFmtId="0" fontId="1" fillId="0" borderId="0" xfId="5" applyFont="1" applyFill="1" applyBorder="1"/>
    <xf numFmtId="0" fontId="4" fillId="0" borderId="4" xfId="0" applyFont="1" applyBorder="1" applyAlignment="1">
      <alignment horizontal="left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9" fontId="1" fillId="0" borderId="0" xfId="1" applyFont="1" applyFill="1" applyBorder="1"/>
    <xf numFmtId="0" fontId="11" fillId="0" borderId="0" xfId="2" applyFont="1" applyAlignment="1">
      <alignment vertical="center"/>
    </xf>
    <xf numFmtId="168" fontId="1" fillId="0" borderId="0" xfId="1" applyNumberFormat="1" applyFont="1" applyFill="1" applyBorder="1"/>
    <xf numFmtId="171" fontId="11" fillId="0" borderId="0" xfId="1" applyNumberFormat="1" applyFont="1" applyAlignment="1">
      <alignment vertical="center"/>
    </xf>
    <xf numFmtId="171" fontId="1" fillId="0" borderId="0" xfId="1" applyNumberFormat="1" applyFont="1" applyAlignment="1">
      <alignment vertical="center"/>
    </xf>
    <xf numFmtId="171" fontId="1" fillId="0" borderId="0" xfId="1" applyNumberFormat="1" applyFont="1" applyAlignment="1"/>
    <xf numFmtId="166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5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vertical="center"/>
    </xf>
    <xf numFmtId="166" fontId="6" fillId="0" borderId="0" xfId="10" applyNumberFormat="1" applyFont="1" applyFill="1" applyBorder="1" applyAlignment="1">
      <alignment horizontal="right"/>
    </xf>
    <xf numFmtId="166" fontId="4" fillId="0" borderId="0" xfId="1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71" fontId="13" fillId="0" borderId="0" xfId="0" applyNumberFormat="1" applyFont="1" applyFill="1" applyBorder="1" applyAlignment="1">
      <alignment horizontal="right" wrapText="1"/>
    </xf>
    <xf numFmtId="171" fontId="12" fillId="0" borderId="0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left" vertical="center" wrapText="1"/>
    </xf>
    <xf numFmtId="171" fontId="13" fillId="0" borderId="4" xfId="0" applyNumberFormat="1" applyFont="1" applyFill="1" applyBorder="1" applyAlignment="1">
      <alignment horizontal="right" wrapText="1"/>
    </xf>
    <xf numFmtId="171" fontId="12" fillId="0" borderId="4" xfId="0" applyNumberFormat="1" applyFont="1" applyFill="1" applyBorder="1" applyAlignment="1">
      <alignment horizontal="right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right" indent="5"/>
    </xf>
    <xf numFmtId="168" fontId="1" fillId="0" borderId="0" xfId="1" applyNumberFormat="1" applyFont="1" applyFill="1" applyBorder="1" applyAlignment="1">
      <alignment vertical="center"/>
    </xf>
    <xf numFmtId="171" fontId="4" fillId="0" borderId="0" xfId="1" applyNumberFormat="1" applyFont="1" applyFill="1" applyBorder="1" applyAlignment="1">
      <alignment horizontal="right" indent="5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71" fontId="1" fillId="0" borderId="0" xfId="1" applyNumberFormat="1" applyFont="1" applyFill="1" applyBorder="1" applyAlignment="1">
      <alignment horizontal="center"/>
    </xf>
    <xf numFmtId="171" fontId="4" fillId="0" borderId="4" xfId="1" applyNumberFormat="1" applyFont="1" applyFill="1" applyBorder="1" applyAlignment="1">
      <alignment horizontal="right" indent="5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17" fillId="0" borderId="0" xfId="2" applyFont="1" applyFill="1" applyBorder="1" applyAlignment="1">
      <alignment horizontal="left" vertical="center" indent="1"/>
    </xf>
    <xf numFmtId="0" fontId="3" fillId="6" borderId="7" xfId="2" applyFont="1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right" vertical="center" wrapText="1" indent="3"/>
    </xf>
    <xf numFmtId="3" fontId="4" fillId="0" borderId="0" xfId="2" applyNumberFormat="1" applyFont="1" applyBorder="1" applyAlignment="1">
      <alignment horizontal="right" vertical="center" wrapText="1" indent="3"/>
    </xf>
    <xf numFmtId="0" fontId="6" fillId="0" borderId="9" xfId="2" applyFont="1" applyBorder="1" applyAlignment="1">
      <alignment horizontal="center" vertical="center" wrapText="1"/>
    </xf>
    <xf numFmtId="3" fontId="6" fillId="0" borderId="9" xfId="2" applyNumberFormat="1" applyFont="1" applyBorder="1" applyAlignment="1">
      <alignment horizontal="right" vertical="center" wrapText="1" indent="3"/>
    </xf>
    <xf numFmtId="3" fontId="4" fillId="0" borderId="9" xfId="2" applyNumberFormat="1" applyFont="1" applyBorder="1" applyAlignment="1">
      <alignment horizontal="right" vertical="center" wrapText="1" indent="3"/>
    </xf>
    <xf numFmtId="0" fontId="1" fillId="0" borderId="0" xfId="2" applyFont="1" applyAlignment="1">
      <alignment vertical="center"/>
    </xf>
    <xf numFmtId="0" fontId="17" fillId="0" borderId="0" xfId="2" applyFont="1" applyFill="1" applyAlignment="1">
      <alignment horizontal="left" vertical="center" indent="1"/>
    </xf>
    <xf numFmtId="172" fontId="4" fillId="0" borderId="0" xfId="2" applyNumberFormat="1" applyFont="1" applyBorder="1" applyAlignment="1">
      <alignment horizontal="right" indent="3"/>
    </xf>
    <xf numFmtId="172" fontId="4" fillId="0" borderId="9" xfId="2" applyNumberFormat="1" applyFont="1" applyBorder="1" applyAlignment="1">
      <alignment horizontal="right" indent="3"/>
    </xf>
    <xf numFmtId="173" fontId="4" fillId="0" borderId="0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0" fontId="18" fillId="0" borderId="0" xfId="1" applyNumberFormat="1" applyFont="1" applyFill="1" applyBorder="1" applyAlignment="1">
      <alignment horizontal="right"/>
    </xf>
    <xf numFmtId="0" fontId="1" fillId="0" borderId="0" xfId="2" applyFont="1" applyBorder="1"/>
    <xf numFmtId="0" fontId="17" fillId="0" borderId="0" xfId="0" applyFont="1" applyFill="1" applyAlignment="1">
      <alignment horizontal="left" vertical="center" indent="1"/>
    </xf>
    <xf numFmtId="0" fontId="1" fillId="6" borderId="7" xfId="2" applyFont="1" applyFill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right" vertical="center" wrapText="1" indent="1"/>
    </xf>
    <xf numFmtId="3" fontId="4" fillId="0" borderId="0" xfId="2" applyNumberFormat="1" applyFont="1" applyBorder="1" applyAlignment="1">
      <alignment horizontal="right" vertical="center" wrapText="1" indent="1"/>
    </xf>
    <xf numFmtId="3" fontId="6" fillId="0" borderId="9" xfId="2" applyNumberFormat="1" applyFont="1" applyBorder="1" applyAlignment="1">
      <alignment horizontal="right" vertical="center" wrapText="1" indent="1"/>
    </xf>
    <xf numFmtId="3" fontId="4" fillId="0" borderId="9" xfId="2" applyNumberFormat="1" applyFont="1" applyBorder="1" applyAlignment="1">
      <alignment horizontal="right" vertical="center" wrapText="1" indent="1"/>
    </xf>
    <xf numFmtId="3" fontId="3" fillId="0" borderId="0" xfId="2" applyNumberFormat="1" applyFont="1" applyBorder="1" applyAlignment="1">
      <alignment horizontal="right" vertical="center" wrapText="1" indent="1"/>
    </xf>
    <xf numFmtId="3" fontId="1" fillId="0" borderId="0" xfId="2" applyNumberFormat="1" applyFont="1"/>
    <xf numFmtId="0" fontId="20" fillId="0" borderId="0" xfId="0" applyFont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horizontal="left" inden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right" indent="8"/>
    </xf>
    <xf numFmtId="0" fontId="6" fillId="0" borderId="12" xfId="0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right" indent="8"/>
    </xf>
    <xf numFmtId="0" fontId="21" fillId="0" borderId="0" xfId="0" applyFont="1"/>
    <xf numFmtId="165" fontId="1" fillId="0" borderId="0" xfId="0" applyNumberFormat="1" applyFont="1" applyAlignment="1">
      <alignment horizontal="right"/>
    </xf>
    <xf numFmtId="174" fontId="1" fillId="0" borderId="0" xfId="1" applyNumberFormat="1" applyFont="1"/>
    <xf numFmtId="165" fontId="1" fillId="0" borderId="0" xfId="15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indent="1"/>
    </xf>
    <xf numFmtId="0" fontId="3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indent="1"/>
    </xf>
    <xf numFmtId="0" fontId="3" fillId="6" borderId="11" xfId="10" applyFont="1" applyFill="1" applyBorder="1" applyAlignment="1">
      <alignment horizontal="center" vertical="center"/>
    </xf>
    <xf numFmtId="0" fontId="1" fillId="6" borderId="13" xfId="10" applyFont="1" applyFill="1" applyBorder="1" applyAlignment="1">
      <alignment horizontal="center" vertical="center"/>
    </xf>
    <xf numFmtId="174" fontId="4" fillId="0" borderId="0" xfId="1" applyNumberFormat="1" applyFont="1" applyBorder="1" applyAlignment="1">
      <alignment horizontal="right" vertical="center" wrapText="1" indent="2"/>
    </xf>
    <xf numFmtId="174" fontId="6" fillId="0" borderId="0" xfId="1" applyNumberFormat="1" applyFont="1" applyBorder="1" applyAlignment="1">
      <alignment horizontal="right" vertical="center" wrapText="1" indent="2"/>
    </xf>
    <xf numFmtId="0" fontId="4" fillId="0" borderId="9" xfId="0" applyFont="1" applyBorder="1" applyAlignment="1">
      <alignment horizontal="center" vertical="center" wrapText="1"/>
    </xf>
    <xf numFmtId="174" fontId="4" fillId="0" borderId="9" xfId="1" applyNumberFormat="1" applyFont="1" applyBorder="1" applyAlignment="1">
      <alignment horizontal="right" vertical="center" wrapText="1" indent="2"/>
    </xf>
    <xf numFmtId="174" fontId="6" fillId="0" borderId="9" xfId="1" applyNumberFormat="1" applyFont="1" applyBorder="1" applyAlignment="1">
      <alignment horizontal="right" vertical="center" wrapText="1" indent="2"/>
    </xf>
    <xf numFmtId="0" fontId="22" fillId="0" borderId="0" xfId="0" applyFont="1" applyFill="1" applyAlignment="1">
      <alignment vertical="center"/>
    </xf>
    <xf numFmtId="0" fontId="3" fillId="6" borderId="8" xfId="10" applyFont="1" applyFill="1" applyBorder="1" applyAlignment="1">
      <alignment horizontal="center" vertical="center"/>
    </xf>
    <xf numFmtId="0" fontId="1" fillId="6" borderId="7" xfId="10" applyFont="1" applyFill="1" applyBorder="1" applyAlignment="1">
      <alignment horizontal="center" vertical="center"/>
    </xf>
    <xf numFmtId="174" fontId="4" fillId="0" borderId="0" xfId="1" applyNumberFormat="1" applyFont="1" applyBorder="1" applyAlignment="1">
      <alignment horizontal="right" vertical="center" wrapText="1" indent="1"/>
    </xf>
    <xf numFmtId="174" fontId="6" fillId="0" borderId="0" xfId="1" applyNumberFormat="1" applyFont="1" applyBorder="1" applyAlignment="1">
      <alignment horizontal="right" vertical="center" wrapText="1" indent="1"/>
    </xf>
    <xf numFmtId="174" fontId="4" fillId="0" borderId="9" xfId="1" applyNumberFormat="1" applyFont="1" applyBorder="1" applyAlignment="1">
      <alignment horizontal="right" vertical="center" wrapText="1" indent="1"/>
    </xf>
    <xf numFmtId="174" fontId="6" fillId="0" borderId="9" xfId="1" applyNumberFormat="1" applyFont="1" applyBorder="1" applyAlignment="1">
      <alignment horizontal="right" vertical="center" wrapText="1" indent="1"/>
    </xf>
    <xf numFmtId="0" fontId="20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 wrapText="1" indent="1"/>
    </xf>
    <xf numFmtId="3" fontId="26" fillId="0" borderId="0" xfId="0" applyNumberFormat="1" applyFont="1" applyBorder="1" applyAlignment="1">
      <alignment horizontal="right" vertical="center" wrapText="1" indent="1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 indent="1"/>
    </xf>
    <xf numFmtId="1" fontId="3" fillId="6" borderId="7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49" fontId="4" fillId="0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indent="1"/>
    </xf>
    <xf numFmtId="49" fontId="1" fillId="0" borderId="0" xfId="0" applyNumberFormat="1" applyFont="1" applyAlignment="1">
      <alignment horizontal="left" vertical="center"/>
    </xf>
    <xf numFmtId="0" fontId="27" fillId="0" borderId="0" xfId="0" applyFont="1" applyFill="1" applyAlignment="1">
      <alignment horizontal="left" vertical="center" indent="1"/>
    </xf>
    <xf numFmtId="49" fontId="4" fillId="0" borderId="12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1"/>
    </xf>
    <xf numFmtId="0" fontId="3" fillId="8" borderId="7" xfId="0" applyFont="1" applyFill="1" applyBorder="1" applyAlignment="1">
      <alignment horizontal="center" vertical="center" wrapText="1"/>
    </xf>
    <xf numFmtId="3" fontId="13" fillId="7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indent="1"/>
    </xf>
    <xf numFmtId="0" fontId="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right" indent="1"/>
    </xf>
    <xf numFmtId="169" fontId="1" fillId="0" borderId="0" xfId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indent="1"/>
    </xf>
    <xf numFmtId="0" fontId="13" fillId="0" borderId="9" xfId="0" applyFont="1" applyBorder="1" applyAlignment="1">
      <alignment horizontal="right" indent="1"/>
    </xf>
    <xf numFmtId="0" fontId="3" fillId="8" borderId="13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20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6" fillId="0" borderId="0" xfId="0" applyFont="1" applyBorder="1" applyAlignment="1">
      <alignment vertical="center" wrapText="1"/>
    </xf>
    <xf numFmtId="3" fontId="6" fillId="0" borderId="0" xfId="1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1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center" indent="2"/>
    </xf>
    <xf numFmtId="49" fontId="1" fillId="0" borderId="0" xfId="0" applyNumberFormat="1" applyFont="1" applyAlignment="1">
      <alignment horizontal="left" vertical="center" indent="4"/>
    </xf>
    <xf numFmtId="0" fontId="3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8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41" fontId="1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3" fontId="3" fillId="7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vertical="center"/>
    </xf>
    <xf numFmtId="3" fontId="29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left" vertical="center" wrapText="1" indent="1"/>
    </xf>
    <xf numFmtId="3" fontId="1" fillId="0" borderId="0" xfId="0" applyNumberFormat="1" applyFont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Border="1"/>
    <xf numFmtId="0" fontId="30" fillId="0" borderId="0" xfId="0" applyFont="1" applyAlignment="1">
      <alignment horizontal="left" vertical="center" inden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indent="2"/>
    </xf>
    <xf numFmtId="0" fontId="1" fillId="10" borderId="22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indent="2"/>
    </xf>
    <xf numFmtId="3" fontId="6" fillId="0" borderId="0" xfId="0" applyNumberFormat="1" applyFont="1" applyBorder="1" applyAlignment="1">
      <alignment horizontal="right" vertical="center" indent="2"/>
    </xf>
    <xf numFmtId="3" fontId="4" fillId="0" borderId="24" xfId="0" applyNumberFormat="1" applyFont="1" applyBorder="1" applyAlignment="1">
      <alignment horizontal="right" vertical="center" indent="2"/>
    </xf>
    <xf numFmtId="3" fontId="6" fillId="0" borderId="24" xfId="0" applyNumberFormat="1" applyFont="1" applyBorder="1" applyAlignment="1">
      <alignment horizontal="right" vertical="center" indent="2"/>
    </xf>
    <xf numFmtId="4" fontId="1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 indent="2"/>
    </xf>
    <xf numFmtId="0" fontId="32" fillId="0" borderId="0" xfId="0" applyFo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5"/>
    </xf>
    <xf numFmtId="3" fontId="4" fillId="0" borderId="0" xfId="1" applyNumberFormat="1" applyFont="1" applyFill="1" applyBorder="1" applyAlignment="1">
      <alignment horizontal="right" indent="3"/>
    </xf>
    <xf numFmtId="3" fontId="4" fillId="0" borderId="0" xfId="0" applyNumberFormat="1" applyFont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vertical="center" indent="3"/>
    </xf>
    <xf numFmtId="3" fontId="4" fillId="0" borderId="24" xfId="0" applyNumberFormat="1" applyFont="1" applyBorder="1" applyAlignment="1">
      <alignment horizontal="right" indent="3"/>
    </xf>
    <xf numFmtId="3" fontId="4" fillId="0" borderId="24" xfId="0" applyNumberFormat="1" applyFont="1" applyFill="1" applyBorder="1" applyAlignment="1">
      <alignment horizontal="right" vertical="center" indent="3"/>
    </xf>
    <xf numFmtId="3" fontId="3" fillId="10" borderId="22" xfId="0" applyNumberFormat="1" applyFont="1" applyFill="1" applyBorder="1" applyAlignment="1">
      <alignment horizontal="center" vertical="center"/>
    </xf>
    <xf numFmtId="3" fontId="3" fillId="10" borderId="19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Fill="1" applyBorder="1" applyAlignment="1">
      <alignment horizontal="center" vertical="center"/>
    </xf>
    <xf numFmtId="174" fontId="33" fillId="0" borderId="0" xfId="1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74" fontId="1" fillId="0" borderId="0" xfId="1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 wrapText="1"/>
    </xf>
    <xf numFmtId="3" fontId="19" fillId="0" borderId="25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horizontal="left" vertical="center" wrapText="1"/>
    </xf>
    <xf numFmtId="3" fontId="19" fillId="0" borderId="26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11" borderId="26" xfId="0" applyFont="1" applyFill="1" applyBorder="1" applyAlignment="1">
      <alignment horizontal="left" vertical="center" wrapText="1"/>
    </xf>
    <xf numFmtId="3" fontId="19" fillId="11" borderId="26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19" fillId="11" borderId="27" xfId="0" applyFont="1" applyFill="1" applyBorder="1" applyAlignment="1">
      <alignment horizontal="center" vertical="center" wrapText="1"/>
    </xf>
    <xf numFmtId="3" fontId="19" fillId="11" borderId="27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vertical="center" indent="1"/>
    </xf>
    <xf numFmtId="0" fontId="3" fillId="10" borderId="22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3" fontId="34" fillId="0" borderId="0" xfId="0" applyNumberFormat="1" applyFont="1"/>
    <xf numFmtId="0" fontId="6" fillId="11" borderId="0" xfId="0" applyFont="1" applyFill="1" applyBorder="1" applyAlignment="1">
      <alignment horizontal="center" vertical="center" wrapText="1"/>
    </xf>
    <xf numFmtId="3" fontId="6" fillId="11" borderId="0" xfId="0" applyNumberFormat="1" applyFont="1" applyFill="1" applyBorder="1" applyAlignment="1">
      <alignment vertical="center"/>
    </xf>
    <xf numFmtId="0" fontId="35" fillId="0" borderId="0" xfId="0" applyFont="1" applyAlignment="1"/>
    <xf numFmtId="0" fontId="36" fillId="10" borderId="22" xfId="0" applyFont="1" applyFill="1" applyBorder="1" applyAlignment="1">
      <alignment horizontal="center" vertical="center"/>
    </xf>
    <xf numFmtId="0" fontId="36" fillId="10" borderId="19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3" fontId="25" fillId="11" borderId="0" xfId="1" applyNumberFormat="1" applyFont="1" applyFill="1" applyBorder="1" applyAlignment="1">
      <alignment vertical="center"/>
    </xf>
    <xf numFmtId="170" fontId="36" fillId="0" borderId="0" xfId="1" applyNumberFormat="1" applyFont="1" applyBorder="1"/>
    <xf numFmtId="0" fontId="37" fillId="0" borderId="0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9"/>
    </xf>
    <xf numFmtId="169" fontId="1" fillId="0" borderId="0" xfId="1" applyFont="1" applyAlignment="1">
      <alignment vertical="center"/>
    </xf>
    <xf numFmtId="3" fontId="4" fillId="0" borderId="24" xfId="0" applyNumberFormat="1" applyFont="1" applyBorder="1" applyAlignment="1">
      <alignment horizontal="right" vertical="center" indent="9"/>
    </xf>
    <xf numFmtId="0" fontId="4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1" fillId="10" borderId="19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3" fontId="6" fillId="11" borderId="0" xfId="0" applyNumberFormat="1" applyFont="1" applyFill="1" applyAlignment="1">
      <alignment horizontal="right" vertical="center" indent="1"/>
    </xf>
    <xf numFmtId="0" fontId="38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>
      <alignment horizontal="right" vertical="center" indent="1"/>
    </xf>
    <xf numFmtId="0" fontId="4" fillId="0" borderId="24" xfId="0" applyFont="1" applyBorder="1" applyAlignment="1" applyProtection="1">
      <alignment horizontal="left" vertical="center"/>
      <protection locked="0"/>
    </xf>
    <xf numFmtId="3" fontId="4" fillId="0" borderId="24" xfId="0" applyNumberFormat="1" applyFont="1" applyBorder="1" applyAlignment="1">
      <alignment horizontal="right" vertical="center" indent="1"/>
    </xf>
    <xf numFmtId="3" fontId="6" fillId="11" borderId="0" xfId="0" applyNumberFormat="1" applyFont="1" applyFill="1" applyBorder="1" applyAlignment="1">
      <alignment horizontal="right" vertical="center" indent="1"/>
    </xf>
    <xf numFmtId="0" fontId="30" fillId="0" borderId="0" xfId="0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0" fontId="39" fillId="11" borderId="0" xfId="0" applyFont="1" applyFill="1" applyBorder="1" applyAlignment="1">
      <alignment horizontal="left" vertical="center" wrapText="1" indent="1"/>
    </xf>
    <xf numFmtId="171" fontId="39" fillId="11" borderId="0" xfId="0" applyNumberFormat="1" applyFont="1" applyFill="1" applyBorder="1" applyAlignment="1">
      <alignment horizontal="right" vertical="center" wrapText="1" indent="1"/>
    </xf>
    <xf numFmtId="0" fontId="40" fillId="0" borderId="0" xfId="0" applyFont="1" applyFill="1" applyBorder="1" applyAlignment="1">
      <alignment horizontal="left" vertical="center" wrapText="1"/>
    </xf>
    <xf numFmtId="171" fontId="40" fillId="0" borderId="0" xfId="0" applyNumberFormat="1" applyFont="1" applyFill="1" applyBorder="1" applyAlignment="1">
      <alignment horizontal="right" vertical="center" indent="1"/>
    </xf>
    <xf numFmtId="171" fontId="40" fillId="0" borderId="0" xfId="0" applyNumberFormat="1" applyFont="1" applyFill="1" applyBorder="1" applyAlignment="1">
      <alignment horizontal="right" vertical="center" wrapText="1" indent="1"/>
    </xf>
    <xf numFmtId="0" fontId="39" fillId="11" borderId="25" xfId="0" applyFont="1" applyFill="1" applyBorder="1" applyAlignment="1">
      <alignment horizontal="center" vertical="center" wrapText="1"/>
    </xf>
    <xf numFmtId="171" fontId="39" fillId="11" borderId="25" xfId="0" applyNumberFormat="1" applyFont="1" applyFill="1" applyBorder="1" applyAlignment="1">
      <alignment horizontal="right" vertical="center" wrapText="1" indent="1"/>
    </xf>
    <xf numFmtId="0" fontId="39" fillId="11" borderId="26" xfId="0" applyFont="1" applyFill="1" applyBorder="1" applyAlignment="1">
      <alignment horizontal="left" vertical="center" wrapText="1"/>
    </xf>
    <xf numFmtId="0" fontId="39" fillId="11" borderId="27" xfId="0" applyFont="1" applyFill="1" applyBorder="1" applyAlignment="1">
      <alignment horizontal="left" vertical="center" wrapText="1"/>
    </xf>
    <xf numFmtId="171" fontId="39" fillId="11" borderId="24" xfId="0" applyNumberFormat="1" applyFont="1" applyFill="1" applyBorder="1" applyAlignment="1">
      <alignment horizontal="right" vertical="center" wrapText="1" indent="1"/>
    </xf>
    <xf numFmtId="0" fontId="6" fillId="11" borderId="0" xfId="0" applyFont="1" applyFill="1" applyAlignment="1">
      <alignment vertical="center" wrapText="1"/>
    </xf>
    <xf numFmtId="0" fontId="4" fillId="11" borderId="0" xfId="0" applyFont="1" applyFill="1" applyAlignment="1">
      <alignment horizontal="right" vertical="center" indent="1"/>
    </xf>
    <xf numFmtId="0" fontId="4" fillId="0" borderId="0" xfId="0" applyFont="1" applyAlignment="1">
      <alignment horizontal="left" vertical="center" wrapText="1" indent="1"/>
    </xf>
    <xf numFmtId="0" fontId="6" fillId="11" borderId="25" xfId="0" applyFont="1" applyFill="1" applyBorder="1" applyAlignment="1">
      <alignment vertical="center" wrapText="1"/>
    </xf>
    <xf numFmtId="3" fontId="4" fillId="11" borderId="25" xfId="0" applyNumberFormat="1" applyFont="1" applyFill="1" applyBorder="1" applyAlignment="1">
      <alignment horizontal="right" vertical="center" indent="1"/>
    </xf>
    <xf numFmtId="0" fontId="6" fillId="11" borderId="27" xfId="0" applyFont="1" applyFill="1" applyBorder="1" applyAlignment="1">
      <alignment vertical="center"/>
    </xf>
    <xf numFmtId="3" fontId="4" fillId="11" borderId="27" xfId="0" applyNumberFormat="1" applyFont="1" applyFill="1" applyBorder="1" applyAlignment="1">
      <alignment horizontal="right" vertical="center" indent="1"/>
    </xf>
    <xf numFmtId="3" fontId="4" fillId="0" borderId="24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 vertical="center"/>
    </xf>
    <xf numFmtId="170" fontId="42" fillId="0" borderId="0" xfId="1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3" fontId="1" fillId="0" borderId="0" xfId="0" applyNumberFormat="1" applyFont="1"/>
    <xf numFmtId="0" fontId="34" fillId="0" borderId="0" xfId="0" applyFont="1"/>
    <xf numFmtId="3" fontId="4" fillId="0" borderId="0" xfId="0" applyNumberFormat="1" applyFont="1" applyAlignment="1">
      <alignment horizontal="right" indent="1"/>
    </xf>
    <xf numFmtId="0" fontId="43" fillId="0" borderId="0" xfId="0" applyFont="1"/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24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 indent="1"/>
    </xf>
    <xf numFmtId="3" fontId="4" fillId="0" borderId="24" xfId="0" applyNumberFormat="1" applyFont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74" fontId="1" fillId="0" borderId="0" xfId="1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11" borderId="24" xfId="0" applyFont="1" applyFill="1" applyBorder="1" applyAlignment="1">
      <alignment horizontal="center" vertical="center" wrapText="1"/>
    </xf>
    <xf numFmtId="3" fontId="6" fillId="11" borderId="24" xfId="0" applyNumberFormat="1" applyFont="1" applyFill="1" applyBorder="1" applyAlignment="1">
      <alignment vertical="center"/>
    </xf>
    <xf numFmtId="3" fontId="6" fillId="11" borderId="24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10" borderId="22" xfId="0" applyFont="1" applyFill="1" applyBorder="1" applyAlignment="1">
      <alignment horizontal="center" vertical="center" wrapText="1"/>
    </xf>
    <xf numFmtId="3" fontId="6" fillId="11" borderId="24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169" fontId="4" fillId="0" borderId="0" xfId="1" applyFont="1" applyAlignment="1">
      <alignment vertical="center"/>
    </xf>
    <xf numFmtId="0" fontId="36" fillId="10" borderId="23" xfId="0" applyFont="1" applyFill="1" applyBorder="1" applyAlignment="1">
      <alignment horizontal="center" vertical="center" wrapText="1"/>
    </xf>
    <xf numFmtId="49" fontId="3" fillId="10" borderId="22" xfId="0" applyNumberFormat="1" applyFont="1" applyFill="1" applyBorder="1" applyAlignment="1">
      <alignment horizontal="center" vertical="center" wrapText="1"/>
    </xf>
    <xf numFmtId="49" fontId="3" fillId="10" borderId="19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3" fontId="4" fillId="0" borderId="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2" fontId="3" fillId="10" borderId="19" xfId="0" applyNumberFormat="1" applyFont="1" applyFill="1" applyBorder="1" applyAlignment="1">
      <alignment horizontal="center" vertical="center" wrapText="1"/>
    </xf>
    <xf numFmtId="2" fontId="3" fillId="10" borderId="2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indent="1"/>
    </xf>
    <xf numFmtId="0" fontId="3" fillId="13" borderId="22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2" fillId="0" borderId="24" xfId="0" applyFont="1" applyFill="1" applyBorder="1" applyAlignment="1">
      <alignment horizontal="left" vertical="center" wrapText="1"/>
    </xf>
    <xf numFmtId="3" fontId="12" fillId="0" borderId="24" xfId="0" applyNumberFormat="1" applyFont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3" fillId="1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6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4" fillId="0" borderId="24" xfId="0" applyNumberFormat="1" applyFont="1" applyFill="1" applyBorder="1" applyAlignment="1">
      <alignment horizontal="right" vertical="center" wrapText="1" indent="1"/>
    </xf>
    <xf numFmtId="0" fontId="42" fillId="0" borderId="0" xfId="0" applyFont="1"/>
    <xf numFmtId="3" fontId="4" fillId="0" borderId="24" xfId="1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47" fillId="0" borderId="0" xfId="0" applyFont="1" applyFill="1" applyAlignment="1">
      <alignment horizontal="left" vertical="center" indent="1"/>
    </xf>
    <xf numFmtId="0" fontId="48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horizontal="left" vertical="center" indent="1"/>
    </xf>
    <xf numFmtId="0" fontId="1" fillId="15" borderId="3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 indent="1"/>
    </xf>
    <xf numFmtId="165" fontId="1" fillId="0" borderId="0" xfId="0" applyNumberFormat="1" applyFont="1" applyBorder="1" applyAlignment="1" applyProtection="1">
      <alignment horizontal="right" indent="1"/>
    </xf>
    <xf numFmtId="165" fontId="3" fillId="0" borderId="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33" xfId="0" applyFont="1" applyBorder="1" applyAlignment="1">
      <alignment horizontal="left" vertical="center" wrapText="1" indent="1"/>
    </xf>
    <xf numFmtId="3" fontId="3" fillId="0" borderId="33" xfId="0" applyNumberFormat="1" applyFont="1" applyBorder="1" applyAlignment="1">
      <alignment horizontal="right" vertical="center" wrapText="1" indent="1"/>
    </xf>
    <xf numFmtId="165" fontId="1" fillId="0" borderId="33" xfId="0" applyNumberFormat="1" applyFont="1" applyBorder="1" applyAlignment="1" applyProtection="1">
      <alignment horizontal="right" indent="1"/>
    </xf>
    <xf numFmtId="165" fontId="3" fillId="0" borderId="33" xfId="0" applyNumberFormat="1" applyFont="1" applyBorder="1" applyAlignment="1">
      <alignment horizontal="right" indent="1"/>
    </xf>
    <xf numFmtId="0" fontId="48" fillId="0" borderId="0" xfId="0" applyFont="1" applyAlignment="1">
      <alignment horizontal="left" vertical="center" indent="1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12" fillId="0" borderId="0" xfId="1" applyNumberFormat="1" applyFont="1" applyAlignment="1"/>
    <xf numFmtId="169" fontId="12" fillId="0" borderId="0" xfId="1" applyFont="1" applyAlignment="1"/>
    <xf numFmtId="175" fontId="12" fillId="0" borderId="0" xfId="1" applyNumberFormat="1" applyFont="1" applyBorder="1" applyAlignment="1"/>
    <xf numFmtId="0" fontId="6" fillId="17" borderId="33" xfId="0" applyFont="1" applyFill="1" applyBorder="1" applyAlignment="1">
      <alignment horizontal="center" vertical="center"/>
    </xf>
    <xf numFmtId="3" fontId="6" fillId="17" borderId="3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indent="1"/>
    </xf>
    <xf numFmtId="0" fontId="45" fillId="0" borderId="0" xfId="0" applyFont="1" applyBorder="1"/>
    <xf numFmtId="0" fontId="12" fillId="0" borderId="0" xfId="0" applyFont="1"/>
    <xf numFmtId="175" fontId="12" fillId="0" borderId="0" xfId="1" applyNumberFormat="1" applyFont="1" applyAlignment="1">
      <alignment horizontal="right"/>
    </xf>
    <xf numFmtId="170" fontId="45" fillId="0" borderId="0" xfId="1" applyNumberFormat="1" applyFont="1"/>
    <xf numFmtId="0" fontId="12" fillId="0" borderId="0" xfId="0" applyFont="1" applyBorder="1"/>
    <xf numFmtId="175" fontId="12" fillId="0" borderId="0" xfId="1" applyNumberFormat="1" applyFont="1" applyBorder="1" applyAlignment="1">
      <alignment horizontal="right"/>
    </xf>
    <xf numFmtId="170" fontId="45" fillId="0" borderId="0" xfId="1" applyNumberFormat="1" applyFont="1" applyBorder="1" applyAlignment="1">
      <alignment horizontal="right"/>
    </xf>
    <xf numFmtId="0" fontId="3" fillId="17" borderId="33" xfId="0" applyFont="1" applyFill="1" applyBorder="1" applyAlignment="1">
      <alignment horizontal="center" vertical="center"/>
    </xf>
    <xf numFmtId="3" fontId="3" fillId="17" borderId="33" xfId="0" applyNumberFormat="1" applyFont="1" applyFill="1" applyBorder="1" applyAlignment="1">
      <alignment horizontal="right" vertical="center"/>
    </xf>
    <xf numFmtId="175" fontId="45" fillId="0" borderId="0" xfId="1" applyNumberFormat="1" applyFont="1" applyAlignment="1"/>
    <xf numFmtId="175" fontId="1" fillId="0" borderId="0" xfId="0" applyNumberFormat="1" applyFont="1"/>
    <xf numFmtId="170" fontId="45" fillId="0" borderId="0" xfId="1" applyNumberFormat="1" applyFont="1" applyBorder="1"/>
    <xf numFmtId="0" fontId="5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center" vertical="center" readingOrder="1"/>
    </xf>
    <xf numFmtId="0" fontId="50" fillId="0" borderId="0" xfId="0" applyFont="1" applyAlignment="1">
      <alignment vertical="center"/>
    </xf>
    <xf numFmtId="0" fontId="3" fillId="16" borderId="32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" fontId="12" fillId="0" borderId="0" xfId="0" applyNumberFormat="1" applyFont="1" applyFill="1" applyBorder="1"/>
    <xf numFmtId="0" fontId="11" fillId="17" borderId="33" xfId="0" applyFont="1" applyFill="1" applyBorder="1" applyAlignment="1">
      <alignment horizontal="center" vertical="center"/>
    </xf>
    <xf numFmtId="4" fontId="13" fillId="17" borderId="33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/>
    <xf numFmtId="0" fontId="8" fillId="0" borderId="0" xfId="0" applyFont="1" applyFill="1" applyAlignment="1">
      <alignment horizontal="left" vertical="center"/>
    </xf>
    <xf numFmtId="4" fontId="51" fillId="0" borderId="0" xfId="0" applyNumberFormat="1" applyFont="1" applyFill="1"/>
    <xf numFmtId="0" fontId="8" fillId="0" borderId="0" xfId="0" applyFont="1" applyFill="1" applyAlignment="1">
      <alignment vertical="center"/>
    </xf>
    <xf numFmtId="0" fontId="6" fillId="16" borderId="32" xfId="0" applyFont="1" applyFill="1" applyBorder="1" applyAlignment="1">
      <alignment horizontal="center" vertical="center"/>
    </xf>
    <xf numFmtId="4" fontId="13" fillId="0" borderId="0" xfId="0" applyNumberFormat="1" applyFont="1" applyFill="1" applyBorder="1"/>
    <xf numFmtId="0" fontId="1" fillId="0" borderId="0" xfId="5" applyFont="1" applyAlignment="1">
      <alignment vertical="center"/>
    </xf>
    <xf numFmtId="0" fontId="1" fillId="0" borderId="0" xfId="5" applyFont="1"/>
    <xf numFmtId="0" fontId="49" fillId="0" borderId="0" xfId="5" applyFont="1" applyAlignment="1">
      <alignment horizontal="left" vertical="center" indent="1"/>
    </xf>
    <xf numFmtId="0" fontId="3" fillId="16" borderId="31" xfId="5" applyFont="1" applyFill="1" applyBorder="1" applyAlignment="1">
      <alignment horizontal="center" vertical="center" wrapText="1"/>
    </xf>
    <xf numFmtId="0" fontId="1" fillId="16" borderId="31" xfId="12" applyFont="1" applyFill="1" applyBorder="1" applyAlignment="1">
      <alignment horizontal="center" vertical="center" wrapText="1"/>
    </xf>
    <xf numFmtId="0" fontId="1" fillId="16" borderId="32" xfId="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74" fontId="6" fillId="0" borderId="0" xfId="7" applyNumberFormat="1" applyFont="1" applyBorder="1" applyAlignment="1">
      <alignment vertical="center" wrapText="1"/>
    </xf>
    <xf numFmtId="3" fontId="4" fillId="0" borderId="0" xfId="12" applyNumberFormat="1" applyFont="1" applyBorder="1" applyAlignment="1">
      <alignment vertical="center"/>
    </xf>
    <xf numFmtId="3" fontId="4" fillId="0" borderId="0" xfId="10" applyNumberFormat="1" applyFont="1" applyBorder="1" applyAlignment="1">
      <alignment vertical="center"/>
    </xf>
    <xf numFmtId="3" fontId="4" fillId="0" borderId="0" xfId="12" applyNumberFormat="1" applyFont="1" applyBorder="1" applyAlignment="1">
      <alignment horizontal="right" vertical="center"/>
    </xf>
    <xf numFmtId="3" fontId="4" fillId="0" borderId="0" xfId="10" applyNumberFormat="1" applyFont="1" applyBorder="1" applyAlignment="1">
      <alignment horizontal="right" vertical="center"/>
    </xf>
    <xf numFmtId="0" fontId="4" fillId="0" borderId="33" xfId="10" applyFont="1" applyBorder="1" applyAlignment="1">
      <alignment horizontal="center" vertical="center" wrapText="1"/>
    </xf>
    <xf numFmtId="174" fontId="6" fillId="0" borderId="33" xfId="7" applyNumberFormat="1" applyFont="1" applyBorder="1" applyAlignment="1">
      <alignment vertical="center" wrapText="1"/>
    </xf>
    <xf numFmtId="3" fontId="4" fillId="0" borderId="33" xfId="12" applyNumberFormat="1" applyFont="1" applyBorder="1" applyAlignment="1">
      <alignment vertical="center"/>
    </xf>
    <xf numFmtId="3" fontId="4" fillId="0" borderId="33" xfId="12" applyNumberFormat="1" applyFont="1" applyBorder="1" applyAlignment="1">
      <alignment horizontal="right" vertical="center"/>
    </xf>
    <xf numFmtId="3" fontId="4" fillId="0" borderId="33" xfId="10" applyNumberFormat="1" applyFont="1" applyBorder="1" applyAlignment="1">
      <alignment horizontal="right" vertical="center"/>
    </xf>
    <xf numFmtId="169" fontId="1" fillId="0" borderId="0" xfId="1" applyFont="1" applyAlignment="1">
      <alignment horizontal="right"/>
    </xf>
    <xf numFmtId="172" fontId="7" fillId="0" borderId="0" xfId="12" applyNumberFormat="1" applyFont="1" applyAlignment="1">
      <alignment horizontal="right"/>
    </xf>
    <xf numFmtId="172" fontId="3" fillId="0" borderId="0" xfId="12" applyNumberFormat="1" applyFont="1" applyAlignment="1">
      <alignment horizontal="right"/>
    </xf>
    <xf numFmtId="174" fontId="1" fillId="0" borderId="0" xfId="5" applyNumberFormat="1" applyFont="1"/>
    <xf numFmtId="172" fontId="7" fillId="0" borderId="0" xfId="5" applyNumberFormat="1" applyFont="1"/>
    <xf numFmtId="172" fontId="1" fillId="0" borderId="0" xfId="10" applyNumberFormat="1" applyFont="1" applyBorder="1" applyAlignment="1"/>
    <xf numFmtId="0" fontId="1" fillId="0" borderId="0" xfId="1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0" fontId="3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indent="1"/>
    </xf>
    <xf numFmtId="0" fontId="4" fillId="0" borderId="33" xfId="0" applyFont="1" applyBorder="1" applyAlignment="1">
      <alignment horizontal="center" vertical="center" wrapText="1"/>
    </xf>
    <xf numFmtId="3" fontId="6" fillId="0" borderId="33" xfId="1" applyNumberFormat="1" applyFont="1" applyBorder="1" applyAlignment="1">
      <alignment horizontal="right" vertical="center" wrapText="1" indent="1"/>
    </xf>
    <xf numFmtId="3" fontId="4" fillId="0" borderId="33" xfId="1" applyNumberFormat="1" applyFont="1" applyBorder="1" applyAlignment="1">
      <alignment horizontal="right" indent="1"/>
    </xf>
    <xf numFmtId="3" fontId="52" fillId="0" borderId="0" xfId="0" applyNumberFormat="1" applyFont="1"/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vertical="top" readingOrder="1"/>
    </xf>
    <xf numFmtId="0" fontId="48" fillId="0" borderId="0" xfId="0" applyFont="1" applyAlignment="1">
      <alignment horizontal="left" vertical="center" indent="3"/>
    </xf>
    <xf numFmtId="171" fontId="4" fillId="0" borderId="0" xfId="0" applyNumberFormat="1" applyFont="1" applyBorder="1" applyAlignment="1">
      <alignment horizontal="righ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3" fontId="4" fillId="0" borderId="33" xfId="0" applyNumberFormat="1" applyFont="1" applyBorder="1" applyAlignment="1">
      <alignment horizontal="right" vertical="center" wrapText="1" indent="1"/>
    </xf>
    <xf numFmtId="171" fontId="4" fillId="0" borderId="33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 wrapText="1" indent="1"/>
    </xf>
    <xf numFmtId="171" fontId="4" fillId="0" borderId="38" xfId="0" applyNumberFormat="1" applyFont="1" applyBorder="1" applyAlignment="1">
      <alignment horizontal="right" vertical="center" indent="1"/>
    </xf>
    <xf numFmtId="0" fontId="4" fillId="0" borderId="40" xfId="0" applyFont="1" applyBorder="1" applyAlignment="1">
      <alignment horizontal="left" vertical="center" indent="1"/>
    </xf>
    <xf numFmtId="171" fontId="4" fillId="0" borderId="41" xfId="0" applyNumberFormat="1" applyFont="1" applyBorder="1" applyAlignment="1">
      <alignment horizontal="right" vertical="center" indent="1"/>
    </xf>
    <xf numFmtId="0" fontId="4" fillId="0" borderId="42" xfId="0" applyFont="1" applyBorder="1" applyAlignment="1">
      <alignment horizontal="left" vertical="center" indent="1"/>
    </xf>
    <xf numFmtId="171" fontId="4" fillId="0" borderId="43" xfId="0" applyNumberFormat="1" applyFont="1" applyBorder="1" applyAlignment="1">
      <alignment horizontal="right" vertical="center" indent="1"/>
    </xf>
    <xf numFmtId="0" fontId="4" fillId="0" borderId="30" xfId="0" applyFont="1" applyBorder="1" applyAlignment="1">
      <alignment horizontal="left" vertical="center" wrapText="1" indent="1"/>
    </xf>
    <xf numFmtId="171" fontId="4" fillId="0" borderId="31" xfId="0" applyNumberFormat="1" applyFont="1" applyBorder="1" applyAlignment="1">
      <alignment horizontal="righ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171" fontId="4" fillId="0" borderId="32" xfId="0" applyNumberFormat="1" applyFont="1" applyBorder="1" applyAlignment="1">
      <alignment horizontal="right" vertical="center" wrapText="1" indent="1"/>
    </xf>
    <xf numFmtId="171" fontId="4" fillId="0" borderId="38" xfId="0" applyNumberFormat="1" applyFont="1" applyBorder="1" applyAlignment="1">
      <alignment horizontal="right" vertical="center" wrapText="1" indent="1"/>
    </xf>
    <xf numFmtId="171" fontId="4" fillId="0" borderId="41" xfId="0" applyNumberFormat="1" applyFont="1" applyBorder="1" applyAlignment="1">
      <alignment horizontal="right" vertical="center" wrapText="1" indent="1"/>
    </xf>
    <xf numFmtId="171" fontId="4" fillId="0" borderId="43" xfId="0" applyNumberFormat="1" applyFont="1" applyBorder="1" applyAlignment="1">
      <alignment horizontal="right" vertical="center" wrapText="1" indent="1"/>
    </xf>
    <xf numFmtId="171" fontId="4" fillId="0" borderId="31" xfId="0" applyNumberFormat="1" applyFont="1" applyBorder="1" applyAlignment="1">
      <alignment horizontal="right" vertical="center" indent="1"/>
    </xf>
    <xf numFmtId="171" fontId="4" fillId="0" borderId="32" xfId="0" applyNumberFormat="1" applyFont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righ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4" fillId="18" borderId="0" xfId="0" applyFont="1" applyFill="1" applyAlignment="1">
      <alignment horizontal="left" vertical="center"/>
    </xf>
    <xf numFmtId="49" fontId="49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 indent="2"/>
    </xf>
    <xf numFmtId="0" fontId="55" fillId="0" borderId="0" xfId="0" applyFont="1" applyAlignment="1">
      <alignment horizontal="center" vertical="center"/>
    </xf>
    <xf numFmtId="0" fontId="56" fillId="18" borderId="0" xfId="0" applyFont="1" applyFill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6" fillId="18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 indent="3"/>
    </xf>
    <xf numFmtId="0" fontId="56" fillId="14" borderId="0" xfId="0" applyFont="1" applyFill="1" applyAlignment="1">
      <alignment vertical="center" wrapText="1"/>
    </xf>
    <xf numFmtId="0" fontId="56" fillId="14" borderId="0" xfId="0" applyFont="1" applyFill="1" applyAlignment="1">
      <alignment horizontal="right" vertical="center" wrapText="1" indent="3"/>
    </xf>
    <xf numFmtId="0" fontId="56" fillId="9" borderId="0" xfId="0" applyFont="1" applyFill="1" applyAlignment="1">
      <alignment horizontal="left" vertical="center" wrapText="1"/>
    </xf>
    <xf numFmtId="0" fontId="56" fillId="9" borderId="0" xfId="0" applyFont="1" applyFill="1" applyAlignment="1">
      <alignment horizontal="right" vertical="center" wrapText="1" indent="3"/>
    </xf>
    <xf numFmtId="0" fontId="56" fillId="5" borderId="0" xfId="0" applyFont="1" applyFill="1" applyAlignment="1">
      <alignment horizontal="left" vertical="center" wrapText="1"/>
    </xf>
    <xf numFmtId="0" fontId="56" fillId="5" borderId="0" xfId="0" applyFont="1" applyFill="1" applyAlignment="1">
      <alignment horizontal="right" vertical="center" wrapText="1" indent="3"/>
    </xf>
    <xf numFmtId="0" fontId="56" fillId="19" borderId="0" xfId="0" applyFont="1" applyFill="1" applyAlignment="1">
      <alignment vertical="center" wrapText="1"/>
    </xf>
    <xf numFmtId="0" fontId="56" fillId="19" borderId="0" xfId="0" applyFont="1" applyFill="1" applyAlignment="1">
      <alignment horizontal="right" vertical="center" wrapText="1" indent="3"/>
    </xf>
    <xf numFmtId="176" fontId="1" fillId="0" borderId="0" xfId="1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69" fontId="18" fillId="0" borderId="0" xfId="1" applyFont="1" applyFill="1" applyBorder="1" applyAlignment="1">
      <alignment horizontal="right"/>
    </xf>
    <xf numFmtId="0" fontId="19" fillId="0" borderId="0" xfId="2" applyFont="1" applyBorder="1" applyAlignment="1">
      <alignment vertical="center"/>
    </xf>
    <xf numFmtId="0" fontId="69" fillId="0" borderId="0" xfId="0" applyFont="1" applyFill="1" applyAlignment="1">
      <alignment horizontal="left" vertical="center" indent="1"/>
    </xf>
    <xf numFmtId="171" fontId="12" fillId="0" borderId="0" xfId="0" applyNumberFormat="1" applyFont="1" applyFill="1" applyBorder="1" applyAlignment="1">
      <alignment horizontal="right" vertical="center" wrapText="1"/>
    </xf>
    <xf numFmtId="0" fontId="69" fillId="0" borderId="0" xfId="0" applyFont="1" applyBorder="1" applyAlignment="1">
      <alignment horizontal="left" vertical="center" indent="3"/>
    </xf>
    <xf numFmtId="0" fontId="69" fillId="0" borderId="0" xfId="0" applyFont="1" applyAlignment="1">
      <alignment horizontal="left" indent="3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1" fontId="12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166" fontId="6" fillId="0" borderId="4" xfId="10" applyNumberFormat="1" applyFont="1" applyFill="1" applyBorder="1" applyAlignment="1">
      <alignment horizontal="right"/>
    </xf>
    <xf numFmtId="166" fontId="4" fillId="0" borderId="4" xfId="10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center" vertical="center" wrapText="1"/>
    </xf>
    <xf numFmtId="3" fontId="70" fillId="0" borderId="24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171" fontId="4" fillId="0" borderId="37" xfId="0" applyNumberFormat="1" applyFont="1" applyBorder="1" applyAlignment="1">
      <alignment horizontal="right" vertical="center" wrapText="1" indent="1"/>
    </xf>
    <xf numFmtId="171" fontId="4" fillId="0" borderId="40" xfId="0" applyNumberFormat="1" applyFont="1" applyBorder="1" applyAlignment="1">
      <alignment horizontal="right" vertical="center" wrapText="1" indent="1"/>
    </xf>
    <xf numFmtId="171" fontId="4" fillId="0" borderId="42" xfId="0" applyNumberFormat="1" applyFont="1" applyBorder="1" applyAlignment="1">
      <alignment horizontal="right" vertical="center" wrapText="1" indent="1"/>
    </xf>
    <xf numFmtId="171" fontId="4" fillId="0" borderId="37" xfId="0" applyNumberFormat="1" applyFont="1" applyBorder="1" applyAlignment="1">
      <alignment horizontal="right" vertical="center" indent="1"/>
    </xf>
    <xf numFmtId="171" fontId="4" fillId="0" borderId="40" xfId="0" applyNumberFormat="1" applyFont="1" applyBorder="1" applyAlignment="1">
      <alignment horizontal="right" vertical="center" indent="1"/>
    </xf>
    <xf numFmtId="171" fontId="4" fillId="0" borderId="42" xfId="0" applyNumberFormat="1" applyFont="1" applyBorder="1" applyAlignment="1">
      <alignment horizontal="right" vertical="center" inden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1" xfId="5" applyFont="1" applyFill="1" applyBorder="1" applyAlignment="1">
      <alignment horizontal="center" vertical="center" wrapText="1"/>
    </xf>
    <xf numFmtId="0" fontId="3" fillId="16" borderId="32" xfId="5" applyFont="1" applyFill="1" applyBorder="1" applyAlignment="1">
      <alignment horizontal="center" vertical="center" wrapText="1"/>
    </xf>
    <xf numFmtId="0" fontId="3" fillId="16" borderId="30" xfId="5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15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left" vertical="center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3" fillId="10" borderId="23" xfId="0" applyNumberFormat="1" applyFont="1" applyFill="1" applyBorder="1" applyAlignment="1">
      <alignment horizontal="center" vertical="center" wrapText="1"/>
    </xf>
    <xf numFmtId="2" fontId="6" fillId="10" borderId="28" xfId="0" applyNumberFormat="1" applyFont="1" applyFill="1" applyBorder="1" applyAlignment="1">
      <alignment horizontal="center" vertical="center" wrapText="1"/>
    </xf>
    <xf numFmtId="2" fontId="6" fillId="10" borderId="29" xfId="0" applyNumberFormat="1" applyFont="1" applyFill="1" applyBorder="1" applyAlignment="1">
      <alignment horizontal="center" vertical="center" wrapText="1"/>
    </xf>
    <xf numFmtId="2" fontId="3" fillId="10" borderId="19" xfId="0" applyNumberFormat="1" applyFont="1" applyFill="1" applyBorder="1" applyAlignment="1">
      <alignment horizontal="center" vertical="center" wrapText="1"/>
    </xf>
    <xf numFmtId="2" fontId="3" fillId="10" borderId="20" xfId="0" applyNumberFormat="1" applyFont="1" applyFill="1" applyBorder="1" applyAlignment="1">
      <alignment horizontal="center" vertical="center" wrapText="1"/>
    </xf>
    <xf numFmtId="2" fontId="3" fillId="10" borderId="22" xfId="0" applyNumberFormat="1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6" fillId="10" borderId="22" xfId="0" applyFont="1" applyFill="1" applyBorder="1" applyAlignment="1">
      <alignment horizontal="center" vertical="center"/>
    </xf>
    <xf numFmtId="0" fontId="36" fillId="10" borderId="19" xfId="0" applyFont="1" applyFill="1" applyBorder="1" applyAlignment="1">
      <alignment horizontal="center" vertical="center"/>
    </xf>
    <xf numFmtId="3" fontId="3" fillId="10" borderId="22" xfId="0" applyNumberFormat="1" applyFont="1" applyFill="1" applyBorder="1" applyAlignment="1">
      <alignment horizontal="center" vertical="center"/>
    </xf>
    <xf numFmtId="3" fontId="3" fillId="10" borderId="19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10" applyFont="1" applyFill="1" applyBorder="1" applyAlignment="1">
      <alignment horizontal="center" vertical="center"/>
    </xf>
    <xf numFmtId="0" fontId="3" fillId="6" borderId="8" xfId="10" applyFont="1" applyFill="1" applyBorder="1" applyAlignment="1">
      <alignment horizontal="center" vertical="center"/>
    </xf>
    <xf numFmtId="0" fontId="3" fillId="6" borderId="13" xfId="10" applyFont="1" applyFill="1" applyBorder="1" applyAlignment="1">
      <alignment horizontal="center" vertical="center"/>
    </xf>
    <xf numFmtId="0" fontId="3" fillId="6" borderId="11" xfId="1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top" readingOrder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</cellXfs>
  <cellStyles count="17">
    <cellStyle name="Excel_BuiltIn_Comma" xfId="8"/>
    <cellStyle name="Normal" xfId="0" builtinId="0"/>
    <cellStyle name="Normal 16 2" xfId="9"/>
    <cellStyle name="Normal 2" xfId="5"/>
    <cellStyle name="Normal 2 2" xfId="10"/>
    <cellStyle name="Normal 3" xfId="11"/>
    <cellStyle name="Normal 3 2" xfId="3"/>
    <cellStyle name="Normal 4" xfId="12"/>
    <cellStyle name="Normal 5" xfId="2"/>
    <cellStyle name="Normal 6" xfId="13"/>
    <cellStyle name="Normal 7" xfId="6"/>
    <cellStyle name="Normal 8" xfId="14"/>
    <cellStyle name="Normal 9" xfId="4"/>
    <cellStyle name="Normal_Plan18" xfId="15"/>
    <cellStyle name="Separador de milhares 2" xfId="7"/>
    <cellStyle name="Vírgula" xfId="1" builtinId="3"/>
    <cellStyle name="Vírgula 5" xfId="16"/>
  </cellStyles>
  <dxfs count="0"/>
  <tableStyles count="0" defaultTableStyle="TableStyleMedium9" defaultPivotStyle="PivotStyleLight16"/>
  <colors>
    <mruColors>
      <color rgb="FF6D782A"/>
      <color rgb="FFF3F2E9"/>
      <color rgb="FFE9C2C1"/>
      <color rgb="FF85312F"/>
      <color rgb="FFC05350"/>
      <color rgb="FF531E1D"/>
      <color rgb="FFD68C8A"/>
      <color rgb="FFECCBCA"/>
      <color rgb="FFCB6D6B"/>
      <color rgb="FFA940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/>
              <a:t>População residente, por sexo, em Alagoas - 2013-2017</a:t>
            </a:r>
          </a:p>
        </c:rich>
      </c:tx>
      <c:layout>
        <c:manualLayout>
          <c:xMode val="edge"/>
          <c:yMode val="edge"/>
          <c:x val="0.270475882162512"/>
          <c:y val="1.1853022520742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51326881048996E-2"/>
          <c:y val="2.4448897795591201E-2"/>
          <c:w val="0.915391820168592"/>
          <c:h val="0.85931863727454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'2.1-2.3 pop localizção e sexo'!$C$27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1.48337566038398E-17"/>
                  <c:y val="0.1979472222222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99221527777777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64933741080501E-3"/>
                  <c:y val="0.1996465277777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364933741080501E-3"/>
                  <c:y val="0.201345138888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203043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'2.1-2.3 pop localizção e sexo'!$A$28:$A$32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'2.1-2.3 pop localizção e sexo'!$C$28:$C$32</c:f>
              <c:numCache>
                <c:formatCode>#,##0</c:formatCode>
                <c:ptCount val="5"/>
                <c:pt idx="0">
                  <c:v>1569.7070000000001</c:v>
                </c:pt>
                <c:pt idx="1">
                  <c:v>1607.6579999999999</c:v>
                </c:pt>
                <c:pt idx="2">
                  <c:v>1584.8530000000001</c:v>
                </c:pt>
                <c:pt idx="3">
                  <c:v>1600.2329999999999</c:v>
                </c:pt>
                <c:pt idx="4">
                  <c:v>1607.597</c:v>
                </c:pt>
              </c:numCache>
            </c:numRef>
          </c:val>
        </c:ser>
        <c:ser>
          <c:idx val="1"/>
          <c:order val="1"/>
          <c:tx>
            <c:strRef>
              <c:f>'2.1-2.3 pop localizção e sexo'!$D$27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7399C7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2367482161060101E-3"/>
                  <c:y val="0.198372093023256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64933741080501E-3"/>
                  <c:y val="0.189128472222222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64933741080501E-3"/>
                  <c:y val="0.1979479166666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729867482161097E-3"/>
                  <c:y val="0.196249305555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64933741080501E-3"/>
                  <c:y val="0.1979479166666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0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'2.1-2.3 pop localizção e sexo'!$A$28:$A$32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'2.1-2.3 pop localizção e sexo'!$D$28:$D$32</c:f>
              <c:numCache>
                <c:formatCode>#,##0</c:formatCode>
                <c:ptCount val="5"/>
                <c:pt idx="0">
                  <c:v>1736.0930000000001</c:v>
                </c:pt>
                <c:pt idx="1">
                  <c:v>1718.3420000000001</c:v>
                </c:pt>
                <c:pt idx="2">
                  <c:v>1749.1969999999999</c:v>
                </c:pt>
                <c:pt idx="3">
                  <c:v>1751.961</c:v>
                </c:pt>
                <c:pt idx="4">
                  <c:v>1761.586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7"/>
        <c:axId val="124032512"/>
        <c:axId val="121453312"/>
      </c:barChart>
      <c:catAx>
        <c:axId val="1240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21453312"/>
        <c:crossesAt val="0"/>
        <c:auto val="1"/>
        <c:lblAlgn val="ctr"/>
        <c:lblOffset val="100"/>
        <c:tickLblSkip val="1"/>
        <c:noMultiLvlLbl val="0"/>
      </c:catAx>
      <c:valAx>
        <c:axId val="1214533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4032512"/>
        <c:crosses val="autoZero"/>
        <c:crossBetween val="between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25400" h="25400"/>
        </a:sp3d>
      </c:spPr>
    </c:plotArea>
    <c:legend>
      <c:legendPos val="r"/>
      <c:layout>
        <c:manualLayout>
          <c:xMode val="edge"/>
          <c:yMode val="edge"/>
          <c:x val="1.6995791518290702E-2"/>
          <c:y val="0.185415404539269"/>
          <c:w val="9.6663098878695203E-2"/>
          <c:h val="0.18836046511627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pt-BR"/>
              <a:t>PIB per capita (R$) de Alagoas (base 2010) - 2011-2015</a:t>
            </a:r>
          </a:p>
        </c:rich>
      </c:tx>
      <c:layout>
        <c:manualLayout>
          <c:xMode val="edge"/>
          <c:yMode val="edge"/>
          <c:x val="0.208548614372945"/>
          <c:y val="1.39275766016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97064029786974E-3"/>
          <c:y val="9.2220746452126065E-2"/>
          <c:w val="0.99060591827148903"/>
          <c:h val="0.81429897864438205"/>
        </c:manualLayout>
      </c:layout>
      <c:barChart>
        <c:barDir val="col"/>
        <c:grouping val="clustered"/>
        <c:varyColors val="0"/>
        <c:ser>
          <c:idx val="1"/>
          <c:order val="0"/>
          <c:tx>
            <c:v>PIB per capita R$ 1,00</c:v>
          </c:tx>
          <c:spPr>
            <a:solidFill>
              <a:srgbClr val="D9959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CE767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DEA3A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-2.7726809378183999E-4"/>
                  <c:y val="0.15033489827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15698267074398E-3"/>
                  <c:y val="0.16200391236306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568297655452996E-3"/>
                  <c:y val="0.16993270735524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643730886850201E-3"/>
                  <c:y val="0.162582942097027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7023445463801E-3"/>
                  <c:y val="0.16964632237871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'II-Est Econ 1.1 pib'!$A$7:$A$11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'II-Est Econ 1.1 pib'!$E$7:$E$11</c:f>
              <c:numCache>
                <c:formatCode>#,##0</c:formatCode>
                <c:ptCount val="5"/>
                <c:pt idx="0">
                  <c:v>10071.095587669701</c:v>
                </c:pt>
                <c:pt idx="1">
                  <c:v>10946.360437564599</c:v>
                </c:pt>
                <c:pt idx="2">
                  <c:v>11294.5359791499</c:v>
                </c:pt>
                <c:pt idx="3">
                  <c:v>12335.4378635991</c:v>
                </c:pt>
                <c:pt idx="4">
                  <c:v>13877.53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8516864"/>
        <c:axId val="125631808"/>
      </c:barChart>
      <c:catAx>
        <c:axId val="1485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solidFill>
              <a:srgbClr val="C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25631808"/>
        <c:crosses val="autoZero"/>
        <c:auto val="1"/>
        <c:lblAlgn val="ctr"/>
        <c:lblOffset val="30"/>
        <c:tickLblSkip val="1"/>
        <c:noMultiLvlLbl val="0"/>
      </c:catAx>
      <c:valAx>
        <c:axId val="1256318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8516864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pt-BR"/>
              <a:t>PIB a preço de mercado corrente (R$ milhão) de Alagoas (base 2010) - 2011-2015</a:t>
            </a:r>
          </a:p>
        </c:rich>
      </c:tx>
      <c:layout>
        <c:manualLayout>
          <c:xMode val="edge"/>
          <c:yMode val="edge"/>
          <c:x val="0.10349146704242999"/>
          <c:y val="1.7636684303351E-2"/>
        </c:manualLayout>
      </c:layout>
      <c:overlay val="0"/>
    </c:title>
    <c:autoTitleDeleted val="0"/>
    <c:view3D>
      <c:rotX val="2"/>
      <c:rotY val="10"/>
      <c:depthPercent val="110"/>
      <c:rAngAx val="1"/>
    </c:view3D>
    <c:floor>
      <c:thickness val="0"/>
      <c:spPr>
        <a:ln w="3175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noFill/>
        <a:ln w="6350">
          <a:noFill/>
        </a:ln>
      </c:spPr>
    </c:sideWall>
    <c:backWall>
      <c:thickness val="0"/>
      <c:spPr>
        <a:noFill/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4.6904718305560639E-3"/>
          <c:y val="0.13198065489823571"/>
          <c:w val="0.9906191369606"/>
          <c:h val="0.75073486184597304"/>
        </c:manualLayout>
      </c:layout>
      <c:bar3DChart>
        <c:barDir val="col"/>
        <c:grouping val="clustered"/>
        <c:varyColors val="0"/>
        <c:ser>
          <c:idx val="0"/>
          <c:order val="0"/>
          <c:tx>
            <c:v>PIB a. p.m. R$ milhão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CE767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DEA3A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"/>
                  <c:y val="0.166013071895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86764705882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64933741080501E-3"/>
                  <c:y val="0.186764705882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6013071895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729867482161097E-3"/>
                  <c:y val="0.15563725490196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'II-Est Econ 1.1 pib'!$A$7:$A$11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'II-Est Econ 1.1 pib'!$C$7:$C$11</c:f>
              <c:numCache>
                <c:formatCode>#,##0</c:formatCode>
                <c:ptCount val="5"/>
                <c:pt idx="0">
                  <c:v>31657.320732751501</c:v>
                </c:pt>
                <c:pt idx="1">
                  <c:v>34650.3974670186</c:v>
                </c:pt>
                <c:pt idx="2">
                  <c:v>37282.529122335101</c:v>
                </c:pt>
                <c:pt idx="3">
                  <c:v>40974.994014653101</c:v>
                </c:pt>
                <c:pt idx="4">
                  <c:v>46363.869539289502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shape val="cylinder"/>
        <c:axId val="148517888"/>
        <c:axId val="148432000"/>
        <c:axId val="0"/>
      </c:bar3DChart>
      <c:catAx>
        <c:axId val="1485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noFill/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48432000"/>
        <c:crosses val="autoZero"/>
        <c:auto val="1"/>
        <c:lblAlgn val="ctr"/>
        <c:lblOffset val="30"/>
        <c:tickLblSkip val="1"/>
        <c:noMultiLvlLbl val="0"/>
      </c:catAx>
      <c:valAx>
        <c:axId val="1484320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85178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64094405510964E-2"/>
          <c:y val="8.7348945855573928E-2"/>
          <c:w val="0.97417322834645703"/>
          <c:h val="0.751383995973829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'3.1.1 prod petró gas'!$E$16:$G$16</c:f>
              <c:strCache>
                <c:ptCount val="1"/>
                <c:pt idx="0">
                  <c:v>57.105 334.589 391.694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Lbls>
            <c:dLbl>
              <c:idx val="0"/>
              <c:layout>
                <c:manualLayout>
                  <c:x val="2.9046890927624902E-3"/>
                  <c:y val="0.16497043010752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791029561671804E-4"/>
                  <c:y val="0.17588709677419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791029561671804E-4"/>
                  <c:y val="0.1756621863799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9959225280326E-3"/>
                  <c:y val="0.1844318996415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146788990825705E-4"/>
                  <c:y val="0.188430107526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'3.1.1 prod petró gas'!$G$7:$G$11</c:f>
              <c:numCache>
                <c:formatCode>#,##0</c:formatCode>
                <c:ptCount val="5"/>
                <c:pt idx="0">
                  <c:v>586330</c:v>
                </c:pt>
                <c:pt idx="1">
                  <c:v>535310.65234000003</c:v>
                </c:pt>
                <c:pt idx="2">
                  <c:v>427381.01749999996</c:v>
                </c:pt>
                <c:pt idx="3">
                  <c:v>418281.17427000002</c:v>
                </c:pt>
                <c:pt idx="4">
                  <c:v>391694.21575999999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5"/>
        <c:axId val="125370368"/>
        <c:axId val="148433728"/>
      </c:barChart>
      <c:catAx>
        <c:axId val="1253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8433728"/>
        <c:crosses val="autoZero"/>
        <c:auto val="1"/>
        <c:lblAlgn val="ctr"/>
        <c:lblOffset val="100"/>
        <c:noMultiLvlLbl val="0"/>
      </c:catAx>
      <c:valAx>
        <c:axId val="148433728"/>
        <c:scaling>
          <c:orientation val="minMax"/>
          <c:max val="700000"/>
        </c:scaling>
        <c:delete val="1"/>
        <c:axPos val="l"/>
        <c:numFmt formatCode="#,##0" sourceLinked="1"/>
        <c:majorTickMark val="out"/>
        <c:minorTickMark val="none"/>
        <c:tickLblPos val="nextTo"/>
        <c:crossAx val="125370368"/>
        <c:crosses val="autoZero"/>
        <c:crossBetween val="between"/>
        <c:majorUnit val="100000"/>
      </c:valAx>
      <c:spPr>
        <a:noFill/>
        <a:scene3d>
          <a:camera prst="orthographicFront"/>
          <a:lightRig rig="threePt" dir="t"/>
        </a:scene3d>
        <a:sp3d>
          <a:bevelT w="25400" h="25400"/>
        </a:sp3d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66710953411405E-2"/>
          <c:y val="8.9621897421113053E-2"/>
          <c:w val="0.97416509136735996"/>
          <c:h val="0.74432677760968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'3.1.1 prod petró gas'!$B$5:$D$5</c:f>
              <c:strCache>
                <c:ptCount val="1"/>
                <c:pt idx="0">
                  <c:v>Petróleo Bruto  (m3)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9050" h="19050"/>
              </a:sp3d>
            </c:spPr>
          </c:dPt>
          <c:dLbls>
            <c:dLbl>
              <c:idx val="0"/>
              <c:layout>
                <c:manualLayout>
                  <c:x val="2.9046890927624902E-3"/>
                  <c:y val="0.1535905017921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250764525993899E-3"/>
                  <c:y val="0.143265232974910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2507645259933E-3"/>
                  <c:y val="0.165799283154122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9959225280326E-3"/>
                  <c:y val="0.17381182795698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197757390429805E-4"/>
                  <c:y val="0.176671146953404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'3.1.1 prod petró gas'!$D$7:$D$11</c:f>
              <c:numCache>
                <c:formatCode>#,##0</c:formatCode>
                <c:ptCount val="5"/>
                <c:pt idx="0">
                  <c:v>229146</c:v>
                </c:pt>
                <c:pt idx="1">
                  <c:v>259716.35414000001</c:v>
                </c:pt>
                <c:pt idx="2">
                  <c:v>262800.83341000002</c:v>
                </c:pt>
                <c:pt idx="3">
                  <c:v>247007.96802</c:v>
                </c:pt>
                <c:pt idx="4">
                  <c:v>189099.83379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25372928"/>
        <c:axId val="148435456"/>
      </c:barChart>
      <c:catAx>
        <c:axId val="125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8435456"/>
        <c:crosses val="autoZero"/>
        <c:auto val="1"/>
        <c:lblAlgn val="ctr"/>
        <c:lblOffset val="100"/>
        <c:noMultiLvlLbl val="0"/>
      </c:catAx>
      <c:valAx>
        <c:axId val="148435456"/>
        <c:scaling>
          <c:orientation val="minMax"/>
          <c:max val="300000"/>
        </c:scaling>
        <c:delete val="1"/>
        <c:axPos val="l"/>
        <c:numFmt formatCode="#,##0" sourceLinked="1"/>
        <c:majorTickMark val="out"/>
        <c:minorTickMark val="none"/>
        <c:tickLblPos val="nextTo"/>
        <c:crossAx val="12537292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17314716586403E-3"/>
          <c:y val="8.2502360476336203E-2"/>
          <c:w val="0.98648681715923103"/>
          <c:h val="0.828208434722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'3.1.2 prod cimento'!$B$2</c:f>
              <c:strCache>
                <c:ptCount val="1"/>
                <c:pt idx="0">
                  <c:v>CIMENTO ( t ) 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4.3255439556322099E-4"/>
                  <c:y val="0.1366727885945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863623271376099E-3"/>
                  <c:y val="0.152674297089171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5618578275072E-4"/>
                  <c:y val="0.160883988890737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790521323631701E-3"/>
                  <c:y val="0.1366727885945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7787972387888901E-3"/>
                  <c:y val="0.135971034693303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'3.1.2 prod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'3.1.2 prod cimento'!$B$3:$B$7</c:f>
              <c:numCache>
                <c:formatCode>#,##0</c:formatCode>
                <c:ptCount val="5"/>
                <c:pt idx="0">
                  <c:v>408714</c:v>
                </c:pt>
                <c:pt idx="1">
                  <c:v>674545</c:v>
                </c:pt>
                <c:pt idx="2">
                  <c:v>706086</c:v>
                </c:pt>
                <c:pt idx="3">
                  <c:v>703501</c:v>
                </c:pt>
                <c:pt idx="4">
                  <c:v>818057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167168"/>
        <c:axId val="148437760"/>
      </c:barChart>
      <c:catAx>
        <c:axId val="1481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8437760"/>
        <c:crosses val="autoZero"/>
        <c:auto val="1"/>
        <c:lblAlgn val="ctr"/>
        <c:lblOffset val="100"/>
        <c:tickLblSkip val="1"/>
        <c:noMultiLvlLbl val="0"/>
      </c:catAx>
      <c:valAx>
        <c:axId val="148437760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48167168"/>
        <c:crosses val="autoZero"/>
        <c:crossBetween val="between"/>
        <c:majorUnit val="150000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25400" h="25400"/>
        </a:sp3d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722126929674099E-2"/>
          <c:y val="4.4856921887084303E-2"/>
          <c:w val="0.98128800873226296"/>
          <c:h val="0.79079659706109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'3.1.3 prod braskem'!$A$3</c:f>
              <c:strCache>
                <c:ptCount val="1"/>
                <c:pt idx="0">
                  <c:v>Dicloroetano Bruto – DCE</c:v>
                </c:pt>
              </c:strCache>
            </c:strRef>
          </c:tx>
          <c:spPr>
            <a:solidFill>
              <a:srgbClr val="531E1D"/>
            </a:solidFill>
            <a:ln w="9525" cap="flat" cmpd="sng" algn="ctr">
              <a:noFill/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2700"/>
            </a:sp3d>
          </c:spPr>
          <c:invertIfNegative val="0"/>
          <c:dLbls>
            <c:dLbl>
              <c:idx val="0"/>
              <c:layout>
                <c:manualLayout>
                  <c:x val="-2.4127128134612699E-4"/>
                  <c:y val="2.0881670533642701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17780" rIns="71755" bIns="17780" anchor="ctr" anchorCtr="1">
                <a:spAutoFit/>
              </a:bodyPr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'3.1.3 prod braskem'!$B$3:$F$3</c:f>
              <c:numCache>
                <c:formatCode>#,##0</c:formatCode>
                <c:ptCount val="5"/>
                <c:pt idx="0">
                  <c:v>478529.886</c:v>
                </c:pt>
                <c:pt idx="1">
                  <c:v>480601.33240000001</c:v>
                </c:pt>
                <c:pt idx="2">
                  <c:v>471437.92</c:v>
                </c:pt>
                <c:pt idx="3">
                  <c:v>475459.98245200003</c:v>
                </c:pt>
                <c:pt idx="4">
                  <c:v>446533.09700000001</c:v>
                </c:pt>
              </c:numCache>
            </c:numRef>
          </c:val>
        </c:ser>
        <c:ser>
          <c:idx val="2"/>
          <c:order val="1"/>
          <c:tx>
            <c:strRef>
              <c:f>'3.1.3 prod braskem'!$A$4</c:f>
              <c:strCache>
                <c:ptCount val="1"/>
                <c:pt idx="0">
                  <c:v>Policloreto de vinila - PVC</c:v>
                </c:pt>
              </c:strCache>
            </c:strRef>
          </c:tx>
          <c:spPr>
            <a:solidFill>
              <a:srgbClr val="85312F"/>
            </a:solidFill>
            <a:ln w="9525" cap="flat" cmpd="sng" algn="ctr">
              <a:noFill/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2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19050" rIns="71755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'3.1.3 prod braskem'!$B$4:$F$4</c:f>
              <c:numCache>
                <c:formatCode>#,##0</c:formatCode>
                <c:ptCount val="5"/>
                <c:pt idx="0">
                  <c:v>341175.75831200002</c:v>
                </c:pt>
                <c:pt idx="1">
                  <c:v>404959.409033</c:v>
                </c:pt>
                <c:pt idx="2">
                  <c:v>376078.95</c:v>
                </c:pt>
                <c:pt idx="3">
                  <c:v>390304.43695200002</c:v>
                </c:pt>
                <c:pt idx="4">
                  <c:v>390548.38950500003</c:v>
                </c:pt>
              </c:numCache>
            </c:numRef>
          </c:val>
        </c:ser>
        <c:ser>
          <c:idx val="3"/>
          <c:order val="2"/>
          <c:tx>
            <c:strRef>
              <c:f>'3.1.3 prod braskem'!$A$5</c:f>
              <c:strCache>
                <c:ptCount val="1"/>
                <c:pt idx="0">
                  <c:v>Soda DF</c:v>
                </c:pt>
              </c:strCache>
            </c:strRef>
          </c:tx>
          <c:spPr>
            <a:solidFill>
              <a:srgbClr val="A9403D"/>
            </a:solidFill>
            <a:ln w="9525" cap="flat" cmpd="sng" algn="ctr">
              <a:noFill/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2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19050" rIns="71755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'3.1.3 prod braskem'!$B$5:$F$5</c:f>
              <c:numCache>
                <c:formatCode>#,##0</c:formatCode>
                <c:ptCount val="5"/>
                <c:pt idx="0">
                  <c:v>395234.41899999999</c:v>
                </c:pt>
                <c:pt idx="1">
                  <c:v>399017.58500000002</c:v>
                </c:pt>
                <c:pt idx="2">
                  <c:v>390398.64500000002</c:v>
                </c:pt>
                <c:pt idx="3">
                  <c:v>392214.663</c:v>
                </c:pt>
                <c:pt idx="4">
                  <c:v>368860.95199999999</c:v>
                </c:pt>
              </c:numCache>
            </c:numRef>
          </c:val>
        </c:ser>
        <c:ser>
          <c:idx val="4"/>
          <c:order val="3"/>
          <c:tx>
            <c:strRef>
              <c:f>'3.1.3 prod braskem'!$A$6</c:f>
              <c:strCache>
                <c:ptCount val="1"/>
                <c:pt idx="0">
                  <c:v>HCL</c:v>
                </c:pt>
              </c:strCache>
            </c:strRef>
          </c:tx>
          <c:spPr>
            <a:solidFill>
              <a:srgbClr val="CB6D6B"/>
            </a:solidFill>
            <a:ln w="9525" cap="flat" cmpd="sng" algn="ctr">
              <a:noFill/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2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6195" tIns="19050" rIns="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'3.1.3 prod braskem'!$B$6:$F$6</c:f>
              <c:numCache>
                <c:formatCode>#,##0</c:formatCode>
                <c:ptCount val="5"/>
                <c:pt idx="0">
                  <c:v>17834.023000000001</c:v>
                </c:pt>
                <c:pt idx="1">
                  <c:v>15755.725</c:v>
                </c:pt>
                <c:pt idx="2">
                  <c:v>15882.487999999999</c:v>
                </c:pt>
                <c:pt idx="3">
                  <c:v>12398.692999999999</c:v>
                </c:pt>
                <c:pt idx="4">
                  <c:v>25111.307486999998</c:v>
                </c:pt>
              </c:numCache>
            </c:numRef>
          </c:val>
        </c:ser>
        <c:ser>
          <c:idx val="5"/>
          <c:order val="4"/>
          <c:tx>
            <c:strRef>
              <c:f>'3.1.3 prod braskem'!$A$7</c:f>
              <c:strCache>
                <c:ptCount val="1"/>
                <c:pt idx="0">
                  <c:v>Hipo</c:v>
                </c:pt>
              </c:strCache>
            </c:strRef>
          </c:tx>
          <c:spPr>
            <a:solidFill>
              <a:srgbClr val="E2ADAC"/>
            </a:solidFill>
            <a:ln w="9525" cap="flat" cmpd="sng" algn="ctr">
              <a:noFill/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2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6195" tIns="19050" rIns="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'3.1.3 prod braskem'!$B$7:$F$7</c:f>
              <c:numCache>
                <c:formatCode>#,##0</c:formatCode>
                <c:ptCount val="5"/>
                <c:pt idx="0">
                  <c:v>25262.745002</c:v>
                </c:pt>
                <c:pt idx="1">
                  <c:v>26084.170999999998</c:v>
                </c:pt>
                <c:pt idx="2">
                  <c:v>25189.79</c:v>
                </c:pt>
                <c:pt idx="3">
                  <c:v>25153.345000000001</c:v>
                </c:pt>
                <c:pt idx="4">
                  <c:v>24556.492999999999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49676544"/>
        <c:axId val="149391616"/>
      </c:barChart>
      <c:catAx>
        <c:axId val="1496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C00000"/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9391616"/>
        <c:crosses val="autoZero"/>
        <c:auto val="1"/>
        <c:lblAlgn val="ctr"/>
        <c:lblOffset val="100"/>
        <c:tickLblSkip val="1"/>
        <c:noMultiLvlLbl val="0"/>
      </c:catAx>
      <c:valAx>
        <c:axId val="149391616"/>
        <c:scaling>
          <c:orientation val="minMax"/>
          <c:max val="500000"/>
          <c:min val="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49676544"/>
        <c:crosses val="autoZero"/>
        <c:crossBetween val="between"/>
        <c:majorUnit val="100000"/>
        <c:minorUnit val="50000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1.6934115282354001E-2"/>
          <c:y val="0.916569031883532"/>
          <c:w val="0.96396001977870405"/>
          <c:h val="8.3431193406171097E-2"/>
        </c:manualLayout>
      </c:layout>
      <c:overlay val="0"/>
      <c:spPr>
        <a:effectLst/>
      </c:spPr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5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 sz="550"/>
              <a:t> </a:t>
            </a:r>
          </a:p>
        </c:rich>
      </c:tx>
      <c:layout>
        <c:manualLayout>
          <c:xMode val="edge"/>
          <c:yMode val="edge"/>
          <c:x val="0.23019381951717499"/>
          <c:y val="7.669082125603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394042817251E-2"/>
          <c:y val="7.5912408759124098E-2"/>
          <c:w val="0.98371082842072599"/>
          <c:h val="0.75357664233576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'3.1.4-3.1.5 prod açúcar etanol'!$A$3</c:f>
              <c:strCache>
                <c:ptCount val="1"/>
                <c:pt idx="0">
                  <c:v>Demerara (VHP)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00000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'3.1.4-3.1.5 prod açúcar etanol'!$B$2:$F$2</c:f>
              <c:strCache>
                <c:ptCount val="5"/>
                <c:pt idx="0">
                  <c:v>safra 13/14</c:v>
                </c:pt>
                <c:pt idx="1">
                  <c:v>safra 14/15</c:v>
                </c:pt>
                <c:pt idx="2">
                  <c:v>safra 15/16</c:v>
                </c:pt>
                <c:pt idx="3">
                  <c:v>safra 16/17</c:v>
                </c:pt>
                <c:pt idx="4">
                  <c:v>safra 17/18</c:v>
                </c:pt>
              </c:strCache>
            </c:strRef>
          </c:cat>
          <c:val>
            <c:numRef>
              <c:f>'3.1.4-3.1.5 prod açúcar etanol'!$B$3:$F$3</c:f>
              <c:numCache>
                <c:formatCode>#,##0</c:formatCode>
                <c:ptCount val="5"/>
                <c:pt idx="0">
                  <c:v>1267245</c:v>
                </c:pt>
                <c:pt idx="1">
                  <c:v>1456685</c:v>
                </c:pt>
                <c:pt idx="2">
                  <c:v>923108</c:v>
                </c:pt>
                <c:pt idx="3">
                  <c:v>1112488</c:v>
                </c:pt>
                <c:pt idx="4">
                  <c:v>875740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etanol'!$A$4</c:f>
              <c:strCache>
                <c:ptCount val="1"/>
                <c:pt idx="0">
                  <c:v>Cristal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00000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'3.1.4-3.1.5 prod açúcar etanol'!$B$2:$F$2</c:f>
              <c:strCache>
                <c:ptCount val="5"/>
                <c:pt idx="0">
                  <c:v>safra 13/14</c:v>
                </c:pt>
                <c:pt idx="1">
                  <c:v>safra 14/15</c:v>
                </c:pt>
                <c:pt idx="2">
                  <c:v>safra 15/16</c:v>
                </c:pt>
                <c:pt idx="3">
                  <c:v>safra 16/17</c:v>
                </c:pt>
                <c:pt idx="4">
                  <c:v>safra 17/18</c:v>
                </c:pt>
              </c:strCache>
            </c:strRef>
          </c:cat>
          <c:val>
            <c:numRef>
              <c:f>'3.1.4-3.1.5 prod açúcar etanol'!$B$4:$F$4</c:f>
              <c:numCache>
                <c:formatCode>#,##0</c:formatCode>
                <c:ptCount val="5"/>
                <c:pt idx="0">
                  <c:v>416212</c:v>
                </c:pt>
                <c:pt idx="1">
                  <c:v>403637</c:v>
                </c:pt>
                <c:pt idx="2">
                  <c:v>277361</c:v>
                </c:pt>
                <c:pt idx="3">
                  <c:v>333551</c:v>
                </c:pt>
                <c:pt idx="4">
                  <c:v>195693</c:v>
                </c:pt>
              </c:numCache>
            </c:numRef>
          </c:val>
        </c:ser>
        <c:ser>
          <c:idx val="2"/>
          <c:order val="2"/>
          <c:tx>
            <c:strRef>
              <c:f>'3.1.4-3.1.5 prod açúcar etanol'!$A$5</c:f>
              <c:strCache>
                <c:ptCount val="1"/>
                <c:pt idx="0">
                  <c:v>Refinado granulado</c:v>
                </c:pt>
              </c:strCache>
            </c:strRef>
          </c:tx>
          <c:spPr>
            <a:solidFill>
              <a:srgbClr val="E9C2C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00000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'3.1.4-3.1.5 prod açúcar etanol'!$B$2:$F$2</c:f>
              <c:strCache>
                <c:ptCount val="5"/>
                <c:pt idx="0">
                  <c:v>safra 13/14</c:v>
                </c:pt>
                <c:pt idx="1">
                  <c:v>safra 14/15</c:v>
                </c:pt>
                <c:pt idx="2">
                  <c:v>safra 15/16</c:v>
                </c:pt>
                <c:pt idx="3">
                  <c:v>safra 16/17</c:v>
                </c:pt>
                <c:pt idx="4">
                  <c:v>safra 17/18</c:v>
                </c:pt>
              </c:strCache>
            </c:strRef>
          </c:cat>
          <c:val>
            <c:numRef>
              <c:f>'3.1.4-3.1.5 prod açúcar etanol'!$B$5:$F$5</c:f>
              <c:numCache>
                <c:formatCode>#,##0</c:formatCode>
                <c:ptCount val="5"/>
                <c:pt idx="0">
                  <c:v>64193</c:v>
                </c:pt>
                <c:pt idx="1">
                  <c:v>26701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3"/>
        <c:axId val="149678080"/>
        <c:axId val="149393920"/>
      </c:barChart>
      <c:catAx>
        <c:axId val="1496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74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9393920"/>
        <c:crosses val="autoZero"/>
        <c:auto val="1"/>
        <c:lblAlgn val="ctr"/>
        <c:lblOffset val="100"/>
        <c:noMultiLvlLbl val="0"/>
      </c:catAx>
      <c:valAx>
        <c:axId val="149393920"/>
        <c:scaling>
          <c:orientation val="minMax"/>
          <c:max val="150000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49678080"/>
        <c:crosses val="autoZero"/>
        <c:crossBetween val="between"/>
        <c:majorUnit val="300000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0.113884034678706"/>
          <c:y val="0.93514529778906197"/>
          <c:w val="0.76674913293147196"/>
          <c:h val="5.3905797101449299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5340802987904E-3"/>
          <c:y val="4.3927648578811401E-2"/>
          <c:w val="0.99066293183940202"/>
          <c:h val="0.81324289405684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'3.1.4-3.1.5 prod açúcar etanol'!$A$26</c:f>
              <c:strCache>
                <c:ptCount val="1"/>
                <c:pt idx="0">
                  <c:v>Anidro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2.6488803317958399E-4"/>
                  <c:y val="0.15151987444868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63308800809301E-4"/>
                  <c:y val="0.1511443028384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63308800809301E-4"/>
                  <c:y val="0.1511443028384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94963201213898E-4"/>
                  <c:y val="0.15764050112292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408540459288799E-3"/>
                  <c:y val="0.151082609519170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'3.1.4-3.1.5 prod açúcar etanol'!$B$25:$F$25</c:f>
              <c:strCache>
                <c:ptCount val="5"/>
                <c:pt idx="0">
                  <c:v>safra 13/14</c:v>
                </c:pt>
                <c:pt idx="1">
                  <c:v>safra 14/15</c:v>
                </c:pt>
                <c:pt idx="2">
                  <c:v>safra 15/16</c:v>
                </c:pt>
                <c:pt idx="3">
                  <c:v>safra 16/17</c:v>
                </c:pt>
                <c:pt idx="4">
                  <c:v>safra 17/18</c:v>
                </c:pt>
              </c:strCache>
            </c:strRef>
          </c:cat>
          <c:val>
            <c:numRef>
              <c:f>'3.1.4-3.1.5 prod açúcar etanol'!$B$26:$F$26</c:f>
              <c:numCache>
                <c:formatCode>#,##0</c:formatCode>
                <c:ptCount val="5"/>
                <c:pt idx="0">
                  <c:v>316139</c:v>
                </c:pt>
                <c:pt idx="1">
                  <c:v>368284</c:v>
                </c:pt>
                <c:pt idx="2">
                  <c:v>209124</c:v>
                </c:pt>
                <c:pt idx="3">
                  <c:v>270492</c:v>
                </c:pt>
                <c:pt idx="4">
                  <c:v>219015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etanol'!$A$27</c:f>
              <c:strCache>
                <c:ptCount val="1"/>
                <c:pt idx="0">
                  <c:v>Hidratado</c:v>
                </c:pt>
              </c:strCache>
            </c:strRef>
          </c:tx>
          <c:spPr>
            <a:solidFill>
              <a:srgbClr val="E9C2C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7.9440915436726196E-4"/>
                  <c:y val="0.156349811943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436494687452501E-3"/>
                  <c:y val="0.15559866872311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3221283230822E-3"/>
                  <c:y val="0.16171983656682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436494687452501E-3"/>
                  <c:y val="0.16171983656682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1107797956971E-3"/>
                  <c:y val="0.14759856048921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'3.1.4-3.1.5 prod açúcar etanol'!$B$25:$F$25</c:f>
              <c:strCache>
                <c:ptCount val="5"/>
                <c:pt idx="0">
                  <c:v>safra 13/14</c:v>
                </c:pt>
                <c:pt idx="1">
                  <c:v>safra 14/15</c:v>
                </c:pt>
                <c:pt idx="2">
                  <c:v>safra 15/16</c:v>
                </c:pt>
                <c:pt idx="3">
                  <c:v>safra 16/17</c:v>
                </c:pt>
                <c:pt idx="4">
                  <c:v>safra 17/18</c:v>
                </c:pt>
              </c:strCache>
            </c:strRef>
          </c:cat>
          <c:val>
            <c:numRef>
              <c:f>'3.1.4-3.1.5 prod açúcar etanol'!$B$27:$F$27</c:f>
              <c:numCache>
                <c:formatCode>#,##0</c:formatCode>
                <c:ptCount val="5"/>
                <c:pt idx="0">
                  <c:v>194295</c:v>
                </c:pt>
                <c:pt idx="1">
                  <c:v>180400</c:v>
                </c:pt>
                <c:pt idx="2">
                  <c:v>161803</c:v>
                </c:pt>
                <c:pt idx="3">
                  <c:v>107376</c:v>
                </c:pt>
                <c:pt idx="4">
                  <c:v>112052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4"/>
        <c:axId val="150532096"/>
        <c:axId val="149396224"/>
      </c:barChart>
      <c:catAx>
        <c:axId val="1505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74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49396224"/>
        <c:crosses val="autoZero"/>
        <c:auto val="1"/>
        <c:lblAlgn val="ctr"/>
        <c:lblOffset val="100"/>
        <c:noMultiLvlLbl val="0"/>
      </c:catAx>
      <c:valAx>
        <c:axId val="149396224"/>
        <c:scaling>
          <c:orientation val="minMax"/>
          <c:max val="40000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0532096"/>
        <c:crosses val="autoZero"/>
        <c:crossBetween val="between"/>
        <c:majorUnit val="100000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38100" h="38100"/>
        </a:sp3d>
      </c:spPr>
    </c:plotArea>
    <c:legend>
      <c:legendPos val="b"/>
      <c:layout>
        <c:manualLayout>
          <c:xMode val="edge"/>
          <c:yMode val="edge"/>
          <c:x val="0.218361491221368"/>
          <c:y val="0.93700272032047305"/>
          <c:w val="0.583576126118317"/>
          <c:h val="5.33073571989068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650" b="1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650" b="1">
                <a:solidFill>
                  <a:schemeClr val="bg1"/>
                </a:solidFill>
              </a:rPr>
              <a:t>201</a:t>
            </a:r>
            <a:r>
              <a:rPr lang="en-US" altLang="en-US" sz="650" b="1">
                <a:solidFill>
                  <a:schemeClr val="bg1"/>
                </a:solidFill>
              </a:rPr>
              <a:t>7</a:t>
            </a:r>
          </a:p>
        </c:rich>
      </c:tx>
      <c:layout>
        <c:manualLayout>
          <c:xMode val="edge"/>
          <c:yMode val="edge"/>
          <c:x val="0.431383145339235"/>
          <c:y val="0.391382046628891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90594059405899"/>
          <c:y val="9.2027822364900994E-2"/>
          <c:w val="0.49443069306930698"/>
          <c:h val="0.85500267522739404"/>
        </c:manualLayout>
      </c:layout>
      <c:pieChart>
        <c:varyColors val="1"/>
        <c:ser>
          <c:idx val="0"/>
          <c:order val="0"/>
          <c:tx>
            <c:strRef>
              <c:f>' 3.2.1-3.2.2 cons consu ener'!$F$3</c:f>
              <c:strCache>
                <c:ptCount val="1"/>
                <c:pt idx="0">
                  <c:v>2017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551E1D"/>
              </a:solidFill>
            </c:spPr>
          </c:dPt>
          <c:dPt>
            <c:idx val="1"/>
            <c:bubble3D val="0"/>
            <c:spPr>
              <a:solidFill>
                <a:srgbClr val="802E2C"/>
              </a:solidFill>
            </c:spPr>
          </c:dPt>
          <c:dPt>
            <c:idx val="2"/>
            <c:bubble3D val="0"/>
            <c:spPr>
              <a:solidFill>
                <a:srgbClr val="A53939"/>
              </a:solidFill>
            </c:spPr>
          </c:dPt>
          <c:dPt>
            <c:idx val="3"/>
            <c:bubble3D val="0"/>
            <c:spPr>
              <a:solidFill>
                <a:srgbClr val="C04848"/>
              </a:solidFill>
            </c:spPr>
          </c:dPt>
          <c:dPt>
            <c:idx val="4"/>
            <c:bubble3D val="0"/>
            <c:spPr>
              <a:solidFill>
                <a:srgbClr val="C96363"/>
              </a:solidFill>
            </c:spPr>
          </c:dPt>
          <c:dPt>
            <c:idx val="5"/>
            <c:bubble3D val="0"/>
            <c:spPr>
              <a:solidFill>
                <a:srgbClr val="D68A8A"/>
              </a:solidFill>
            </c:spPr>
          </c:dPt>
          <c:dPt>
            <c:idx val="6"/>
            <c:bubble3D val="0"/>
            <c:spPr>
              <a:solidFill>
                <a:srgbClr val="E1A8A8"/>
              </a:solidFill>
            </c:spPr>
          </c:dPt>
          <c:dPt>
            <c:idx val="7"/>
            <c:bubble3D val="0"/>
            <c:spPr>
              <a:solidFill>
                <a:srgbClr val="F0D3D3"/>
              </a:solidFill>
            </c:spPr>
          </c:dPt>
          <c:dLbls>
            <c:dLbl>
              <c:idx val="0"/>
              <c:layout>
                <c:manualLayout>
                  <c:x val="3.2364933741080501E-2"/>
                  <c:y val="0.180045019157088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197575973193599"/>
                  <c:y val="-0.174954331639021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970842436812599E-2"/>
                  <c:y val="-0.138820235865881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261169485506994E-5"/>
                  <c:y val="-0.10905710495808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216409532727001E-2"/>
                  <c:y val="4.257657838416199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1859589847056E-2"/>
                  <c:y val="0.1284646758516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841408185479497E-3"/>
                  <c:y val="0.2622095260388799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6753401031165097E-2"/>
                  <c:y val="0.3934063252254220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ener'!$B$16:$B$23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Pod. públicos</c:v>
                </c:pt>
                <c:pt idx="5">
                  <c:v>Ser. públicos</c:v>
                </c:pt>
                <c:pt idx="6">
                  <c:v>Ilu. Pública</c:v>
                </c:pt>
                <c:pt idx="7">
                  <c:v>Com. próprio</c:v>
                </c:pt>
              </c:strCache>
            </c:strRef>
          </c:cat>
          <c:val>
            <c:numRef>
              <c:f>' 3.2.1-3.2.2 cons consu ener'!$F$4:$F$11</c:f>
              <c:numCache>
                <c:formatCode>#,##0</c:formatCode>
                <c:ptCount val="8"/>
                <c:pt idx="0">
                  <c:v>1064596</c:v>
                </c:pt>
                <c:pt idx="1">
                  <c:v>2341</c:v>
                </c:pt>
                <c:pt idx="2">
                  <c:v>67164</c:v>
                </c:pt>
                <c:pt idx="3">
                  <c:v>12823</c:v>
                </c:pt>
                <c:pt idx="4">
                  <c:v>8686</c:v>
                </c:pt>
                <c:pt idx="5">
                  <c:v>225</c:v>
                </c:pt>
                <c:pt idx="6">
                  <c:v>1444</c:v>
                </c:pt>
                <c:pt idx="7">
                  <c:v>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</c:plotArea>
    <c:plotVisOnly val="1"/>
    <c:dispBlanksAs val="zero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650" b="1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650" b="1">
                <a:solidFill>
                  <a:schemeClr val="bg1"/>
                </a:solidFill>
              </a:rPr>
              <a:t>201</a:t>
            </a:r>
            <a:r>
              <a:rPr lang="en-US" altLang="en-US" sz="650" b="1">
                <a:solidFill>
                  <a:schemeClr val="bg1"/>
                </a:solidFill>
              </a:rPr>
              <a:t>3</a:t>
            </a:r>
          </a:p>
        </c:rich>
      </c:tx>
      <c:layout>
        <c:manualLayout>
          <c:xMode val="edge"/>
          <c:yMode val="edge"/>
          <c:x val="0.35278529523520402"/>
          <c:y val="0.382519808990184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03185115105601"/>
          <c:y val="8.98876404494382E-2"/>
          <c:w val="0.50078839482812998"/>
          <c:h val="0.849652220438737"/>
        </c:manualLayout>
      </c:layout>
      <c:pieChart>
        <c:varyColors val="1"/>
        <c:ser>
          <c:idx val="0"/>
          <c:order val="0"/>
          <c:tx>
            <c:strRef>
              <c:f>' 3.2.1-3.2.2 cons consu ener'!$B$3</c:f>
              <c:strCache>
                <c:ptCount val="1"/>
                <c:pt idx="0">
                  <c:v>2013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551E1D"/>
              </a:solidFill>
            </c:spPr>
          </c:dPt>
          <c:dPt>
            <c:idx val="1"/>
            <c:bubble3D val="0"/>
            <c:spPr>
              <a:solidFill>
                <a:srgbClr val="802E2C"/>
              </a:solidFill>
            </c:spPr>
          </c:dPt>
          <c:dPt>
            <c:idx val="2"/>
            <c:bubble3D val="0"/>
            <c:spPr>
              <a:solidFill>
                <a:srgbClr val="A53939"/>
              </a:solidFill>
            </c:spPr>
          </c:dPt>
          <c:dPt>
            <c:idx val="3"/>
            <c:bubble3D val="0"/>
            <c:spPr>
              <a:solidFill>
                <a:srgbClr val="C04848"/>
              </a:solidFill>
            </c:spPr>
          </c:dPt>
          <c:dPt>
            <c:idx val="4"/>
            <c:bubble3D val="0"/>
            <c:spPr>
              <a:solidFill>
                <a:srgbClr val="C96363"/>
              </a:solidFill>
            </c:spPr>
          </c:dPt>
          <c:dPt>
            <c:idx val="5"/>
            <c:bubble3D val="0"/>
            <c:spPr>
              <a:solidFill>
                <a:srgbClr val="D68A8A"/>
              </a:solidFill>
            </c:spPr>
          </c:dPt>
          <c:dPt>
            <c:idx val="6"/>
            <c:bubble3D val="0"/>
            <c:spPr>
              <a:solidFill>
                <a:srgbClr val="E1A8A8"/>
              </a:solidFill>
            </c:spPr>
          </c:dPt>
          <c:dPt>
            <c:idx val="7"/>
            <c:bubble3D val="0"/>
            <c:spPr>
              <a:solidFill>
                <a:srgbClr val="F0D3D3"/>
              </a:solidFill>
            </c:spPr>
          </c:dPt>
          <c:dLbls>
            <c:dLbl>
              <c:idx val="0"/>
              <c:layout>
                <c:manualLayout>
                  <c:x val="4.3452142446136301E-2"/>
                  <c:y val="0.180044834307992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210282790232901"/>
                  <c:y val="-0.167503054217942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05439807414202E-2"/>
                  <c:y val="-0.141023096129837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493467905749799E-2"/>
                  <c:y val="-0.12540162965935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463499665297698E-3"/>
                  <c:y val="-6.443251738897809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06074212761884E-3"/>
                  <c:y val="0.125254402978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0402768980761E-2"/>
                  <c:y val="0.2622095260388799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8525628857266397E-2"/>
                  <c:y val="0.402030684901671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ener'!$B$16:$B$23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Pod. públicos</c:v>
                </c:pt>
                <c:pt idx="5">
                  <c:v>Ser. públicos</c:v>
                </c:pt>
                <c:pt idx="6">
                  <c:v>Ilu. Pública</c:v>
                </c:pt>
                <c:pt idx="7">
                  <c:v>Com. próprio</c:v>
                </c:pt>
              </c:strCache>
            </c:strRef>
          </c:cat>
          <c:val>
            <c:numRef>
              <c:f>' 3.2.1-3.2.2 cons consu ener'!$B$4:$B$11</c:f>
              <c:numCache>
                <c:formatCode>#,##0</c:formatCode>
                <c:ptCount val="8"/>
                <c:pt idx="0">
                  <c:v>900642</c:v>
                </c:pt>
                <c:pt idx="1">
                  <c:v>2649</c:v>
                </c:pt>
                <c:pt idx="2">
                  <c:v>57689</c:v>
                </c:pt>
                <c:pt idx="3">
                  <c:v>10429</c:v>
                </c:pt>
                <c:pt idx="4">
                  <c:v>8581</c:v>
                </c:pt>
                <c:pt idx="5">
                  <c:v>197</c:v>
                </c:pt>
                <c:pt idx="6">
                  <c:v>1139</c:v>
                </c:pt>
                <c:pt idx="7">
                  <c:v>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</c:plotArea>
    <c:plotVisOnly val="1"/>
    <c:dispBlanksAs val="zero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6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 sz="650" b="0"/>
              <a:t>População residente  (mil pessoas)</a:t>
            </a:r>
          </a:p>
        </c:rich>
      </c:tx>
      <c:layout>
        <c:manualLayout>
          <c:xMode val="edge"/>
          <c:yMode val="edge"/>
          <c:x val="0.34731277428623097"/>
          <c:y val="8.94853955606787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1050772514264E-2"/>
          <c:y val="4.1814236599202199E-2"/>
          <c:w val="0.96483056022020697"/>
          <c:h val="0.8425868776069259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B4C9E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2B4A6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3D689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7399C7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B7CBE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3.2364293851917798E-3"/>
                  <c:y val="0.1715258880544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64933741080501E-3"/>
                  <c:y val="0.189128472222222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61717487178702E-3"/>
                  <c:y val="0.188999496908877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729867482161097E-3"/>
                  <c:y val="0.1962493055555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64933741080501E-3"/>
                  <c:y val="0.197947916666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'2.1-2.3 pop localizção e sexo'!$A$5:$A$9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'2.1-2.3 pop localizção e sexo'!$B$5:$B$9</c:f>
              <c:numCache>
                <c:formatCode>#,##0</c:formatCode>
                <c:ptCount val="5"/>
                <c:pt idx="0">
                  <c:v>3305.7999999999997</c:v>
                </c:pt>
                <c:pt idx="1">
                  <c:v>3326</c:v>
                </c:pt>
                <c:pt idx="2">
                  <c:v>3334</c:v>
                </c:pt>
                <c:pt idx="3">
                  <c:v>3352.194</c:v>
                </c:pt>
                <c:pt idx="4">
                  <c:v>3369.183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24033536"/>
        <c:axId val="69100672"/>
      </c:barChart>
      <c:catAx>
        <c:axId val="124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69100672"/>
        <c:crossesAt val="0"/>
        <c:auto val="1"/>
        <c:lblAlgn val="ctr"/>
        <c:lblOffset val="100"/>
        <c:tickLblSkip val="1"/>
        <c:noMultiLvlLbl val="0"/>
      </c:catAx>
      <c:valAx>
        <c:axId val="691006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4033536"/>
        <c:crosses val="autoZero"/>
        <c:crossBetween val="between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25400" h="25400"/>
        </a:sp3d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157707062923E-2"/>
          <c:y val="8.3018865394911295E-2"/>
          <c:w val="0.97790914747977598"/>
          <c:h val="0.75421573245407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3.2.1-3.2.2 cons consu ener'!$B$26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7844132200432401E-4"/>
                  <c:y val="5.1342439943476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5327366933584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8898568761668E-3"/>
                  <c:y val="4.1921808761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779713752333499E-3"/>
                  <c:y val="-0.134715025906736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224019912881098E-3"/>
                  <c:y val="-9.9858690532265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8898568761668E-3"/>
                  <c:y val="-0.1186999528968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8898568761668E-3"/>
                  <c:y val="-0.112576542628355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t" anchorCtr="0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0" rIns="0" bIns="0" anchor="t" anchorCtr="0">
                <a:spAutoFit/>
              </a:bodyPr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ener'!$B$27:$B$34</c:f>
              <c:numCache>
                <c:formatCode>#,##0</c:formatCode>
                <c:ptCount val="8"/>
                <c:pt idx="0">
                  <c:v>1225494</c:v>
                </c:pt>
                <c:pt idx="1">
                  <c:v>554697</c:v>
                </c:pt>
                <c:pt idx="2">
                  <c:v>680412</c:v>
                </c:pt>
                <c:pt idx="3">
                  <c:v>216079</c:v>
                </c:pt>
                <c:pt idx="4">
                  <c:v>145272</c:v>
                </c:pt>
                <c:pt idx="5">
                  <c:v>189829</c:v>
                </c:pt>
                <c:pt idx="6">
                  <c:v>179167</c:v>
                </c:pt>
                <c:pt idx="7">
                  <c:v>3713</c:v>
                </c:pt>
              </c:numCache>
            </c:numRef>
          </c:val>
        </c:ser>
        <c:ser>
          <c:idx val="2"/>
          <c:order val="1"/>
          <c:tx>
            <c:strRef>
              <c:f>' 3.2.1-3.2.2 cons consu ener'!$C$26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2.1779713752333499E-3"/>
                  <c:y val="6.40602920395666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8624587847385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889856876167101E-3"/>
                  <c:y val="3.8624587847385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8898568761668E-3"/>
                  <c:y val="-0.12529439472444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8898568761675E-3"/>
                  <c:y val="-0.109279321714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341630367143702E-4"/>
                  <c:y val="-0.1413094677343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0.122468205369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0" rIns="0" bIns="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ener'!$C$27:$C$34</c:f>
              <c:numCache>
                <c:formatCode>#,##0</c:formatCode>
                <c:ptCount val="8"/>
                <c:pt idx="0">
                  <c:v>1304933</c:v>
                </c:pt>
                <c:pt idx="1">
                  <c:v>579270</c:v>
                </c:pt>
                <c:pt idx="2">
                  <c:v>731982</c:v>
                </c:pt>
                <c:pt idx="3">
                  <c:v>178919</c:v>
                </c:pt>
                <c:pt idx="4">
                  <c:v>150566</c:v>
                </c:pt>
                <c:pt idx="5">
                  <c:v>202582</c:v>
                </c:pt>
                <c:pt idx="6">
                  <c:v>183564</c:v>
                </c:pt>
                <c:pt idx="7">
                  <c:v>3724</c:v>
                </c:pt>
              </c:numCache>
            </c:numRef>
          </c:val>
        </c:ser>
        <c:ser>
          <c:idx val="3"/>
          <c:order val="2"/>
          <c:tx>
            <c:strRef>
              <c:f>' 3.2.1-3.2.2 cons consu ener'!$D$26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-0.232922201138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735362997658099E-3"/>
                  <c:y val="-5.45540796963945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064012490241998E-4"/>
                  <c:y val="-0.10673624288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257538374995601E-3"/>
                  <c:y val="-0.125711574952561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124288425047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37096774193548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0.1285578747628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0" rIns="0" bIns="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ener'!$D$27:$D$34</c:f>
              <c:numCache>
                <c:formatCode>#,##0</c:formatCode>
                <c:ptCount val="8"/>
                <c:pt idx="0">
                  <c:v>1323913</c:v>
                </c:pt>
                <c:pt idx="1">
                  <c:v>556396</c:v>
                </c:pt>
                <c:pt idx="2">
                  <c:v>734369</c:v>
                </c:pt>
                <c:pt idx="3">
                  <c:v>180284</c:v>
                </c:pt>
                <c:pt idx="4">
                  <c:v>159606</c:v>
                </c:pt>
                <c:pt idx="5">
                  <c:v>201256</c:v>
                </c:pt>
                <c:pt idx="6">
                  <c:v>194694</c:v>
                </c:pt>
                <c:pt idx="7">
                  <c:v>3172</c:v>
                </c:pt>
              </c:numCache>
            </c:numRef>
          </c:val>
        </c:ser>
        <c:ser>
          <c:idx val="4"/>
          <c:order val="3"/>
          <c:tx>
            <c:strRef>
              <c:f>' 3.2.1-3.2.2 cons consu ener'!$E$26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-0.2376660341555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23339658444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17647058823528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676814988290398E-4"/>
                  <c:y val="-0.1366223908918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3676814988290398E-4"/>
                  <c:y val="-0.139468690702088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0" rIns="0" bIns="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ener'!$E$27:$E$34</c:f>
              <c:numCache>
                <c:formatCode>#,##0</c:formatCode>
                <c:ptCount val="8"/>
                <c:pt idx="0">
                  <c:v>1305041</c:v>
                </c:pt>
                <c:pt idx="1">
                  <c:v>535002</c:v>
                </c:pt>
                <c:pt idx="2">
                  <c:v>730449</c:v>
                </c:pt>
                <c:pt idx="3">
                  <c:v>164833</c:v>
                </c:pt>
                <c:pt idx="4">
                  <c:v>161109</c:v>
                </c:pt>
                <c:pt idx="5">
                  <c:v>215344</c:v>
                </c:pt>
                <c:pt idx="6">
                  <c:v>205854</c:v>
                </c:pt>
                <c:pt idx="7">
                  <c:v>3182</c:v>
                </c:pt>
              </c:numCache>
            </c:numRef>
          </c:val>
        </c:ser>
        <c:ser>
          <c:idx val="0"/>
          <c:order val="4"/>
          <c:tx>
            <c:strRef>
              <c:f>' 3.2.1-3.2.2 cons consu ener'!$F$26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9C2C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9.3676814988290398E-4"/>
                  <c:y val="-0.2571157495256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285578747628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25711574952560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541764246682301E-3"/>
                  <c:y val="-0.164611005692600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35362997658099E-3"/>
                  <c:y val="-0.126185958254270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0" tIns="0" rIns="0" bIns="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3.2.1-3.2.2 cons consu ener'!$A$27:$A$34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ener'!$F$27:$F$34</c:f>
              <c:numCache>
                <c:formatCode>#,##0</c:formatCode>
                <c:ptCount val="8"/>
                <c:pt idx="0">
                  <c:v>1392173</c:v>
                </c:pt>
                <c:pt idx="1">
                  <c:v>402410</c:v>
                </c:pt>
                <c:pt idx="2">
                  <c:v>698435</c:v>
                </c:pt>
                <c:pt idx="3">
                  <c:v>168163</c:v>
                </c:pt>
                <c:pt idx="4">
                  <c:v>162635</c:v>
                </c:pt>
                <c:pt idx="5">
                  <c:v>282244</c:v>
                </c:pt>
                <c:pt idx="6">
                  <c:v>197700</c:v>
                </c:pt>
                <c:pt idx="7">
                  <c:v>3378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"/>
        <c:axId val="149960192"/>
        <c:axId val="69094784"/>
      </c:barChart>
      <c:catAx>
        <c:axId val="1499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722927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69094784"/>
        <c:crosses val="autoZero"/>
        <c:auto val="1"/>
        <c:lblAlgn val="ctr"/>
        <c:lblOffset val="50"/>
        <c:noMultiLvlLbl val="0"/>
      </c:catAx>
      <c:valAx>
        <c:axId val="69094784"/>
        <c:scaling>
          <c:orientation val="minMax"/>
          <c:max val="1400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49960192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l"/>
      <c:layout>
        <c:manualLayout>
          <c:xMode val="edge"/>
          <c:yMode val="edge"/>
          <c:x val="1.4001244555071599E-2"/>
          <c:y val="0.92934526613283097"/>
          <c:w val="0.94975108898568805"/>
          <c:h val="5.65237870937353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61383061383106E-2"/>
          <c:y val="3.6998102732416202E-2"/>
          <c:w val="1"/>
          <c:h val="0.7998732312384589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'4.1.5 Valor exp fatores'!$A$16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3.2580678316052299E-3"/>
                  <c:y val="2.0288493067725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920359809179984E-5"/>
                  <c:y val="0.153568622251218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7933260999333E-3"/>
                  <c:y val="1.0143854303783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179305117673E-5"/>
                  <c:y val="1.0143854303783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'4.1.5 Valor exp fatores'!$B$15:$E$15</c:f>
              <c:strCache>
                <c:ptCount val="4"/>
                <c:pt idx="0">
                  <c:v>Produtos básicos</c:v>
                </c:pt>
                <c:pt idx="1">
                  <c:v>Prod. Indust. (Semi-manufaturados)</c:v>
                </c:pt>
                <c:pt idx="2">
                  <c:v>Prod. Indust. (Manufaturados)</c:v>
                </c:pt>
                <c:pt idx="3">
                  <c:v>Operações especiais</c:v>
                </c:pt>
              </c:strCache>
            </c:strRef>
          </c:cat>
          <c:val>
            <c:numRef>
              <c:f>'4.1.5 Valor exp fatores'!$B$16:$E$16</c:f>
              <c:numCache>
                <c:formatCode>#,##0</c:formatCode>
                <c:ptCount val="4"/>
                <c:pt idx="0">
                  <c:v>5524</c:v>
                </c:pt>
                <c:pt idx="1">
                  <c:v>664764</c:v>
                </c:pt>
                <c:pt idx="2">
                  <c:v>70321</c:v>
                </c:pt>
                <c:pt idx="3">
                  <c:v>1661</c:v>
                </c:pt>
              </c:numCache>
            </c:numRef>
          </c:val>
        </c:ser>
        <c:ser>
          <c:idx val="0"/>
          <c:order val="1"/>
          <c:tx>
            <c:strRef>
              <c:f>'4.1.5 Valor exp fatores'!$A$17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2580678316052498E-3"/>
                  <c:y val="1.35264465053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188292524367198E-3"/>
                  <c:y val="0.2549934811360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5179305117673E-5"/>
                  <c:y val="1.003089204102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17930511649399E-5"/>
                  <c:y val="1.0765146748961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'4.1.5 Valor exp fatores'!$B$15:$E$15</c:f>
              <c:strCache>
                <c:ptCount val="4"/>
                <c:pt idx="0">
                  <c:v>Produtos básicos</c:v>
                </c:pt>
                <c:pt idx="1">
                  <c:v>Prod. Indust. (Semi-manufaturados)</c:v>
                </c:pt>
                <c:pt idx="2">
                  <c:v>Prod. Indust. (Manufaturados)</c:v>
                </c:pt>
                <c:pt idx="3">
                  <c:v>Operações especiais</c:v>
                </c:pt>
              </c:strCache>
            </c:strRef>
          </c:cat>
          <c:val>
            <c:numRef>
              <c:f>'4.1.5 Valor exp fatores'!$B$17:$E$17</c:f>
              <c:numCache>
                <c:formatCode>#,##0</c:formatCode>
                <c:ptCount val="4"/>
                <c:pt idx="0">
                  <c:v>15411</c:v>
                </c:pt>
                <c:pt idx="1">
                  <c:v>543383</c:v>
                </c:pt>
                <c:pt idx="2">
                  <c:v>70011</c:v>
                </c:pt>
                <c:pt idx="3">
                  <c:v>669</c:v>
                </c:pt>
              </c:numCache>
            </c:numRef>
          </c:val>
        </c:ser>
        <c:ser>
          <c:idx val="1"/>
          <c:order val="2"/>
          <c:tx>
            <c:strRef>
              <c:f>'4.1.5 Valor exp fatores'!$A$18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4300639411633996E-5"/>
                  <c:y val="1.05070593569622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300639411633996E-5"/>
                  <c:y val="0.24961051553152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305612958827183E-3"/>
                  <c:y val="0.227574864712764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300639411633996E-5"/>
                  <c:y val="1.05070593569622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'4.1.5 Valor exp fatores'!$B$15:$E$15</c:f>
              <c:strCache>
                <c:ptCount val="4"/>
                <c:pt idx="0">
                  <c:v>Produtos básicos</c:v>
                </c:pt>
                <c:pt idx="1">
                  <c:v>Prod. Indust. (Semi-manufaturados)</c:v>
                </c:pt>
                <c:pt idx="2">
                  <c:v>Prod. Indust. (Manufaturados)</c:v>
                </c:pt>
                <c:pt idx="3">
                  <c:v>Operações especiais</c:v>
                </c:pt>
              </c:strCache>
            </c:strRef>
          </c:cat>
          <c:val>
            <c:numRef>
              <c:f>'4.1.5 Valor exp fatores'!$B$18:$E$18</c:f>
              <c:numCache>
                <c:formatCode>#,##0</c:formatCode>
                <c:ptCount val="4"/>
                <c:pt idx="0">
                  <c:v>7408</c:v>
                </c:pt>
                <c:pt idx="1">
                  <c:v>432874</c:v>
                </c:pt>
                <c:pt idx="2">
                  <c:v>231740</c:v>
                </c:pt>
                <c:pt idx="3">
                  <c:v>228</c:v>
                </c:pt>
              </c:numCache>
            </c:numRef>
          </c:val>
        </c:ser>
        <c:ser>
          <c:idx val="2"/>
          <c:order val="3"/>
          <c:tx>
            <c:strRef>
              <c:f>'4.1.5 Valor exp fatores'!$A$19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1507313311700601E-3"/>
                  <c:y val="9.962644007273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047487287907201E-5"/>
                  <c:y val="0.2492473104783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00639411633996E-5"/>
                  <c:y val="1.0143854303783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9925288014546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'4.1.5 Valor exp fatores'!$B$15:$E$15</c:f>
              <c:strCache>
                <c:ptCount val="4"/>
                <c:pt idx="0">
                  <c:v>Produtos básicos</c:v>
                </c:pt>
                <c:pt idx="1">
                  <c:v>Prod. Indust. (Semi-manufaturados)</c:v>
                </c:pt>
                <c:pt idx="2">
                  <c:v>Prod. Indust. (Manufaturados)</c:v>
                </c:pt>
                <c:pt idx="3">
                  <c:v>Operações especiais</c:v>
                </c:pt>
              </c:strCache>
            </c:strRef>
          </c:cat>
          <c:val>
            <c:numRef>
              <c:f>'4.1.5 Valor exp fatores'!$B$19:$E$19</c:f>
              <c:numCache>
                <c:formatCode>#,##0</c:formatCode>
                <c:ptCount val="4"/>
                <c:pt idx="0">
                  <c:v>7799</c:v>
                </c:pt>
                <c:pt idx="1">
                  <c:v>352376</c:v>
                </c:pt>
                <c:pt idx="2">
                  <c:v>59337</c:v>
                </c:pt>
                <c:pt idx="3">
                  <c:v>1348</c:v>
                </c:pt>
              </c:numCache>
            </c:numRef>
          </c:val>
        </c:ser>
        <c:ser>
          <c:idx val="3"/>
          <c:order val="4"/>
          <c:tx>
            <c:strRef>
              <c:f>'4.1.5 Valor exp fatores'!$A$20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D3D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9.96264400727341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941571895929604E-17"/>
                  <c:y val="0.249066100181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20183299200267E-3"/>
                  <c:y val="0.242438191268238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788314379185901E-16"/>
                  <c:y val="9.96264400727341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'4.1.5 Valor exp fatores'!$B$15:$E$15</c:f>
              <c:strCache>
                <c:ptCount val="4"/>
                <c:pt idx="0">
                  <c:v>Produtos básicos</c:v>
                </c:pt>
                <c:pt idx="1">
                  <c:v>Prod. Indust. (Semi-manufaturados)</c:v>
                </c:pt>
                <c:pt idx="2">
                  <c:v>Prod. Indust. (Manufaturados)</c:v>
                </c:pt>
                <c:pt idx="3">
                  <c:v>Operações especiais</c:v>
                </c:pt>
              </c:strCache>
            </c:strRef>
          </c:cat>
          <c:val>
            <c:numRef>
              <c:f>'4.1.5 Valor exp fatores'!$B$20:$E$20</c:f>
              <c:numCache>
                <c:formatCode>#,##0</c:formatCode>
                <c:ptCount val="4"/>
                <c:pt idx="0">
                  <c:v>5295.5339999999997</c:v>
                </c:pt>
                <c:pt idx="1">
                  <c:v>430227.641</c:v>
                </c:pt>
                <c:pt idx="2">
                  <c:v>227672.08199999999</c:v>
                </c:pt>
                <c:pt idx="3">
                  <c:v>1819.627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3"/>
        <c:axId val="150998016"/>
        <c:axId val="69097088"/>
      </c:barChart>
      <c:catAx>
        <c:axId val="1509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69097088"/>
        <c:crosses val="autoZero"/>
        <c:auto val="1"/>
        <c:lblAlgn val="ctr"/>
        <c:lblOffset val="100"/>
        <c:noMultiLvlLbl val="0"/>
      </c:catAx>
      <c:valAx>
        <c:axId val="69097088"/>
        <c:scaling>
          <c:orientation val="minMax"/>
          <c:max val="700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50998016"/>
        <c:crosses val="autoZero"/>
        <c:crossBetween val="between"/>
        <c:majorUnit val="10000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2984023684421102"/>
          <c:w val="1"/>
          <c:h val="7.0159763155789104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1095847642799E-3"/>
          <c:y val="1.6651665166516699E-2"/>
          <c:w val="0.99063378083047104"/>
          <c:h val="0.8005400540054009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'4.1.6 valor imp fatores'!$B$12</c:f>
              <c:strCache>
                <c:ptCount val="1"/>
                <c:pt idx="0">
                  <c:v>Produtos básicos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2.7002700270026998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0153015301530198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'4.1.6 valor imp fatores'!$C$5:$C$9</c:f>
              <c:numCache>
                <c:formatCode>#,##0</c:formatCode>
                <c:ptCount val="5"/>
                <c:pt idx="0">
                  <c:v>49863</c:v>
                </c:pt>
                <c:pt idx="1">
                  <c:v>62540</c:v>
                </c:pt>
                <c:pt idx="2">
                  <c:v>109274</c:v>
                </c:pt>
                <c:pt idx="3">
                  <c:v>203340</c:v>
                </c:pt>
                <c:pt idx="4">
                  <c:v>97640.760999999999</c:v>
                </c:pt>
              </c:numCache>
            </c:numRef>
          </c:val>
        </c:ser>
        <c:ser>
          <c:idx val="0"/>
          <c:order val="1"/>
          <c:tx>
            <c:strRef>
              <c:f>'4.1.6 valor imp fatores'!$C$12</c:f>
              <c:strCache>
                <c:ptCount val="1"/>
                <c:pt idx="0">
                  <c:v>Prod. Indust. (Semi-manufaturados)</c:v>
                </c:pt>
              </c:strCache>
            </c:strRef>
          </c:tx>
          <c:spPr>
            <a:solidFill>
              <a:srgbClr val="A9403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'4.1.6 valor imp fatores'!$E$5:$E$9</c:f>
              <c:numCache>
                <c:formatCode>#,##0</c:formatCode>
                <c:ptCount val="5"/>
                <c:pt idx="0">
                  <c:v>20053</c:v>
                </c:pt>
                <c:pt idx="1">
                  <c:v>21104</c:v>
                </c:pt>
                <c:pt idx="2">
                  <c:v>16577</c:v>
                </c:pt>
                <c:pt idx="3">
                  <c:v>9885</c:v>
                </c:pt>
                <c:pt idx="4">
                  <c:v>13557.2</c:v>
                </c:pt>
              </c:numCache>
            </c:numRef>
          </c:val>
        </c:ser>
        <c:ser>
          <c:idx val="1"/>
          <c:order val="2"/>
          <c:tx>
            <c:strRef>
              <c:f>'4.1.6 valor imp fatores'!$D$12</c:f>
              <c:strCache>
                <c:ptCount val="1"/>
                <c:pt idx="0">
                  <c:v>Prod. Indust. (Manufaturados)</c:v>
                </c:pt>
              </c:strCache>
            </c:strRef>
          </c:tx>
          <c:spPr>
            <a:solidFill>
              <a:srgbClr val="E9C2C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'4.1.6 valor imp fatores'!$F$5:$F$9</c:f>
              <c:numCache>
                <c:formatCode>#,##0</c:formatCode>
                <c:ptCount val="5"/>
                <c:pt idx="0">
                  <c:v>425913</c:v>
                </c:pt>
                <c:pt idx="1">
                  <c:v>497689</c:v>
                </c:pt>
                <c:pt idx="2">
                  <c:v>495041</c:v>
                </c:pt>
                <c:pt idx="3">
                  <c:v>398794</c:v>
                </c:pt>
                <c:pt idx="4">
                  <c:v>533290.18200000003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50684160"/>
        <c:axId val="150741568"/>
      </c:barChart>
      <c:catAx>
        <c:axId val="1506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0741568"/>
        <c:crosses val="autoZero"/>
        <c:auto val="1"/>
        <c:lblAlgn val="ctr"/>
        <c:lblOffset val="100"/>
        <c:tickLblSkip val="1"/>
        <c:noMultiLvlLbl val="0"/>
      </c:catAx>
      <c:valAx>
        <c:axId val="150741568"/>
        <c:scaling>
          <c:orientation val="minMax"/>
          <c:max val="600000"/>
        </c:scaling>
        <c:delete val="1"/>
        <c:axPos val="l"/>
        <c:numFmt formatCode="#,##0" sourceLinked="1"/>
        <c:majorTickMark val="out"/>
        <c:minorTickMark val="none"/>
        <c:tickLblPos val="nextTo"/>
        <c:crossAx val="150684160"/>
        <c:crosses val="autoZero"/>
        <c:crossBetween val="between"/>
        <c:majorUnit val="100000"/>
      </c:valAx>
      <c:spPr>
        <a:noFill/>
        <a:ln w="6350"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4.6831095847642799E-3"/>
          <c:y val="0.91282354814108302"/>
          <c:w val="0.94806203879130202"/>
          <c:h val="7.3675101723903097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75600309837297E-3"/>
          <c:y val="4.5418006430868199E-2"/>
          <c:w val="0.99070487993803302"/>
          <c:h val="0.85321543408360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'4.1.10 cons cimento'!$B$2</c:f>
              <c:strCache>
                <c:ptCount val="1"/>
                <c:pt idx="0">
                  <c:v>CIMENTO ( t )</c:v>
                </c:pt>
              </c:strCache>
            </c:strRef>
          </c:tx>
          <c:spPr>
            <a:solidFill>
              <a:srgbClr val="722927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31E1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85312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C053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68C8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E9C2C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'4.1.10 cons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'4.1.10 cons cimento'!$B$3:$B$7</c:f>
              <c:numCache>
                <c:formatCode>#,##0</c:formatCode>
                <c:ptCount val="5"/>
                <c:pt idx="0">
                  <c:v>473721</c:v>
                </c:pt>
                <c:pt idx="1">
                  <c:v>583772</c:v>
                </c:pt>
                <c:pt idx="2">
                  <c:v>733573</c:v>
                </c:pt>
                <c:pt idx="3">
                  <c:v>827134</c:v>
                </c:pt>
                <c:pt idx="4">
                  <c:v>805834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064576"/>
        <c:axId val="150744448"/>
      </c:barChart>
      <c:catAx>
        <c:axId val="1510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0744448"/>
        <c:crossesAt val="0"/>
        <c:auto val="1"/>
        <c:lblAlgn val="ctr"/>
        <c:lblOffset val="100"/>
        <c:tickLblSkip val="1"/>
        <c:noMultiLvlLbl val="0"/>
      </c:catAx>
      <c:valAx>
        <c:axId val="150744448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1064576"/>
        <c:crosses val="autoZero"/>
        <c:crossBetween val="between"/>
        <c:majorUnit val="150000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653936087295E-3"/>
          <c:y val="7.1329319129226507E-2"/>
          <c:w val="0.99064692127825404"/>
          <c:h val="0.76804075961093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'4.2.2.2 carga emb'!$B$14</c:f>
              <c:strCache>
                <c:ptCount val="1"/>
                <c:pt idx="0">
                  <c:v>Embarcada Cabotagem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2311961557416201E-3"/>
                  <c:y val="0.2201993110236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11961557415902E-3"/>
                  <c:y val="0.230560203412073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119615574168E-3"/>
                  <c:y val="0.22014435695538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993110236220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2319767060367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'4.2.2.2 carga emb'!$B$6:$B$10</c:f>
              <c:numCache>
                <c:formatCode>#,##0</c:formatCode>
                <c:ptCount val="5"/>
                <c:pt idx="0">
                  <c:v>1177847</c:v>
                </c:pt>
                <c:pt idx="1">
                  <c:v>1098704</c:v>
                </c:pt>
                <c:pt idx="2">
                  <c:v>906943</c:v>
                </c:pt>
                <c:pt idx="3">
                  <c:v>1059421</c:v>
                </c:pt>
                <c:pt idx="4">
                  <c:v>1065933</c:v>
                </c:pt>
              </c:numCache>
            </c:numRef>
          </c:val>
        </c:ser>
        <c:ser>
          <c:idx val="1"/>
          <c:order val="1"/>
          <c:tx>
            <c:strRef>
              <c:f>'4.2.2.2 carga emb'!$B$16</c:f>
              <c:strCache>
                <c:ptCount val="1"/>
                <c:pt idx="0">
                  <c:v>Embarcada Longo curso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1.0838500490912799E-4"/>
                  <c:y val="0.2001574803149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8668281586278E-3"/>
                  <c:y val="0.25139353674540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864283909686299E-3"/>
                  <c:y val="0.251789698162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4513339878838E-4"/>
                  <c:y val="0.22201525590551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8668281586278E-3"/>
                  <c:y val="0.189289698162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'4.2.2.2 carga emb'!$C$6:$C$10</c:f>
              <c:numCache>
                <c:formatCode>#,##0</c:formatCode>
                <c:ptCount val="5"/>
                <c:pt idx="0">
                  <c:v>1393587</c:v>
                </c:pt>
                <c:pt idx="1">
                  <c:v>1541938</c:v>
                </c:pt>
                <c:pt idx="2">
                  <c:v>1387987</c:v>
                </c:pt>
                <c:pt idx="3">
                  <c:v>999271</c:v>
                </c:pt>
                <c:pt idx="4">
                  <c:v>1032640</c:v>
                </c:pt>
              </c:numCache>
            </c:numRef>
          </c:val>
        </c:ser>
        <c:ser>
          <c:idx val="2"/>
          <c:order val="2"/>
          <c:tx>
            <c:strRef>
              <c:f>'4.2.2.2 carga emb'!$D$14</c:f>
              <c:strCache>
                <c:ptCount val="1"/>
                <c:pt idx="0">
                  <c:v>Desembarcada Cabotagem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1.0863942980328101E-4"/>
                  <c:y val="0.16630741469816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8668281586278E-3"/>
                  <c:y val="0.17751558398950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05544808930099E-3"/>
                  <c:y val="0.17904691601049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8668281586278E-3"/>
                  <c:y val="0.178706528871390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4513339878838E-4"/>
                  <c:y val="0.168968996062992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'4.2.2.2 carga emb'!$E$6:$E$10</c:f>
              <c:numCache>
                <c:formatCode>#,##0</c:formatCode>
                <c:ptCount val="5"/>
                <c:pt idx="0">
                  <c:v>531531</c:v>
                </c:pt>
                <c:pt idx="1">
                  <c:v>589370</c:v>
                </c:pt>
                <c:pt idx="2">
                  <c:v>456801</c:v>
                </c:pt>
                <c:pt idx="3">
                  <c:v>448974</c:v>
                </c:pt>
                <c:pt idx="4">
                  <c:v>502091</c:v>
                </c:pt>
              </c:numCache>
            </c:numRef>
          </c:val>
        </c:ser>
        <c:ser>
          <c:idx val="3"/>
          <c:order val="3"/>
          <c:tx>
            <c:strRef>
              <c:f>'4.2.2.2 carga emb'!$D$16</c:f>
              <c:strCache>
                <c:ptCount val="1"/>
                <c:pt idx="0">
                  <c:v>Desembarcada Longo curso</c:v>
                </c:pt>
              </c:strCache>
            </c:strRef>
          </c:tx>
          <c:spPr>
            <a:solidFill>
              <a:srgbClr val="E9C2C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08668281586278E-3"/>
                  <c:y val="0.174796587926509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866828158627201E-3"/>
                  <c:y val="0.17830708661417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05544808930702E-3"/>
                  <c:y val="0.17632381889763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864283909686299E-3"/>
                  <c:y val="0.14700049212598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2297920349231E-3"/>
                  <c:y val="0.13224988420565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'4.2.2.2 carga emb'!$F$6:$F$10</c:f>
              <c:numCache>
                <c:formatCode>#,##0</c:formatCode>
                <c:ptCount val="5"/>
                <c:pt idx="0">
                  <c:v>502556</c:v>
                </c:pt>
                <c:pt idx="1">
                  <c:v>438078</c:v>
                </c:pt>
                <c:pt idx="2">
                  <c:v>331358</c:v>
                </c:pt>
                <c:pt idx="3">
                  <c:v>304491</c:v>
                </c:pt>
                <c:pt idx="4">
                  <c:v>360467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3"/>
        <c:axId val="151475712"/>
        <c:axId val="150747328"/>
      </c:barChart>
      <c:catAx>
        <c:axId val="1514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0747328"/>
        <c:crosses val="autoZero"/>
        <c:auto val="1"/>
        <c:lblAlgn val="ctr"/>
        <c:lblOffset val="100"/>
        <c:noMultiLvlLbl val="0"/>
      </c:catAx>
      <c:valAx>
        <c:axId val="150747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475712"/>
        <c:crosses val="autoZero"/>
        <c:crossBetween val="between"/>
        <c:dispUnits>
          <c:builtInUnit val="thousands"/>
        </c:dispUnits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1.6141754601099099E-2"/>
          <c:y val="0.91515255861780098"/>
          <c:w val="0.98385824539890099"/>
          <c:h val="7.59595610170998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</c:spPr>
  <c:txPr>
    <a:bodyPr/>
    <a:lstStyle/>
    <a:p>
      <a:pPr>
        <a:defRPr lang="pt-BR" sz="4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203603881102701E-3"/>
          <c:y val="5.92982456140351E-2"/>
          <c:w val="0.99075927922377904"/>
          <c:h val="0.80077192982456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'4.2.3.1-4.2.3.5 transp áereo'!$B$26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áereo'!$A$27:$A$30</c:f>
              <c:strCache>
                <c:ptCount val="4"/>
                <c:pt idx="0">
                  <c:v>Embarcados</c:v>
                </c:pt>
                <c:pt idx="1">
                  <c:v>Desembarcados</c:v>
                </c:pt>
                <c:pt idx="2">
                  <c:v>Conexões</c:v>
                </c:pt>
                <c:pt idx="3">
                  <c:v>Em trânsito</c:v>
                </c:pt>
              </c:strCache>
            </c:strRef>
          </c:cat>
          <c:val>
            <c:numRef>
              <c:f>'4.2.3.1-4.2.3.5 transp áereo'!$B$27:$B$30</c:f>
              <c:numCache>
                <c:formatCode>#,##0</c:formatCode>
                <c:ptCount val="4"/>
                <c:pt idx="0">
                  <c:v>940553</c:v>
                </c:pt>
                <c:pt idx="1">
                  <c:v>943834</c:v>
                </c:pt>
                <c:pt idx="2">
                  <c:v>8618</c:v>
                </c:pt>
                <c:pt idx="3">
                  <c:v>36183</c:v>
                </c:pt>
              </c:numCache>
            </c:numRef>
          </c:val>
        </c:ser>
        <c:ser>
          <c:idx val="2"/>
          <c:order val="1"/>
          <c:tx>
            <c:strRef>
              <c:f>'4.2.3.1-4.2.3.5 transp áereo'!$C$26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áereo'!$A$27:$A$30</c:f>
              <c:strCache>
                <c:ptCount val="4"/>
                <c:pt idx="0">
                  <c:v>Embarcados</c:v>
                </c:pt>
                <c:pt idx="1">
                  <c:v>Desembarcados</c:v>
                </c:pt>
                <c:pt idx="2">
                  <c:v>Conexões</c:v>
                </c:pt>
                <c:pt idx="3">
                  <c:v>Em trânsito</c:v>
                </c:pt>
              </c:strCache>
            </c:strRef>
          </c:cat>
          <c:val>
            <c:numRef>
              <c:f>'4.2.3.1-4.2.3.5 transp áereo'!$C$27:$C$30</c:f>
              <c:numCache>
                <c:formatCode>#,##0</c:formatCode>
                <c:ptCount val="4"/>
                <c:pt idx="0">
                  <c:v>947198</c:v>
                </c:pt>
                <c:pt idx="1">
                  <c:v>939673</c:v>
                </c:pt>
                <c:pt idx="2">
                  <c:v>3494</c:v>
                </c:pt>
                <c:pt idx="3">
                  <c:v>26888</c:v>
                </c:pt>
              </c:numCache>
            </c:numRef>
          </c:val>
        </c:ser>
        <c:ser>
          <c:idx val="3"/>
          <c:order val="2"/>
          <c:tx>
            <c:strRef>
              <c:f>'4.2.3.1-4.2.3.5 transp áereo'!$D$26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áereo'!$A$27:$A$30</c:f>
              <c:strCache>
                <c:ptCount val="4"/>
                <c:pt idx="0">
                  <c:v>Embarcados</c:v>
                </c:pt>
                <c:pt idx="1">
                  <c:v>Desembarcados</c:v>
                </c:pt>
                <c:pt idx="2">
                  <c:v>Conexões</c:v>
                </c:pt>
                <c:pt idx="3">
                  <c:v>Em trânsito</c:v>
                </c:pt>
              </c:strCache>
            </c:strRef>
          </c:cat>
          <c:val>
            <c:numRef>
              <c:f>'4.2.3.1-4.2.3.5 transp áereo'!$D$27:$D$30</c:f>
              <c:numCache>
                <c:formatCode>#,##0</c:formatCode>
                <c:ptCount val="4"/>
                <c:pt idx="0">
                  <c:v>990261</c:v>
                </c:pt>
                <c:pt idx="1">
                  <c:v>983680</c:v>
                </c:pt>
                <c:pt idx="2">
                  <c:v>6338</c:v>
                </c:pt>
                <c:pt idx="3">
                  <c:v>21004</c:v>
                </c:pt>
              </c:numCache>
            </c:numRef>
          </c:val>
        </c:ser>
        <c:ser>
          <c:idx val="4"/>
          <c:order val="3"/>
          <c:tx>
            <c:strRef>
              <c:f>'4.2.3.1-4.2.3.5 transp áereo'!$E$26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áereo'!$A$27:$A$30</c:f>
              <c:strCache>
                <c:ptCount val="4"/>
                <c:pt idx="0">
                  <c:v>Embarcados</c:v>
                </c:pt>
                <c:pt idx="1">
                  <c:v>Desembarcados</c:v>
                </c:pt>
                <c:pt idx="2">
                  <c:v>Conexões</c:v>
                </c:pt>
                <c:pt idx="3">
                  <c:v>Em trânsito</c:v>
                </c:pt>
              </c:strCache>
            </c:strRef>
          </c:cat>
          <c:val>
            <c:numRef>
              <c:f>'4.2.3.1-4.2.3.5 transp áereo'!$E$27:$E$30</c:f>
              <c:numCache>
                <c:formatCode>#,##0</c:formatCode>
                <c:ptCount val="4"/>
                <c:pt idx="0">
                  <c:v>993198</c:v>
                </c:pt>
                <c:pt idx="1">
                  <c:v>977319</c:v>
                </c:pt>
                <c:pt idx="2">
                  <c:v>18568</c:v>
                </c:pt>
                <c:pt idx="3">
                  <c:v>14722</c:v>
                </c:pt>
              </c:numCache>
            </c:numRef>
          </c:val>
        </c:ser>
        <c:ser>
          <c:idx val="0"/>
          <c:order val="4"/>
          <c:tx>
            <c:strRef>
              <c:f>'4.2.3.1-4.2.3.5 transp áereo'!$F$26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áereo'!$A$27:$A$30</c:f>
              <c:strCache>
                <c:ptCount val="4"/>
                <c:pt idx="0">
                  <c:v>Embarcados</c:v>
                </c:pt>
                <c:pt idx="1">
                  <c:v>Desembarcados</c:v>
                </c:pt>
                <c:pt idx="2">
                  <c:v>Conexões</c:v>
                </c:pt>
                <c:pt idx="3">
                  <c:v>Em trânsito</c:v>
                </c:pt>
              </c:strCache>
            </c:strRef>
          </c:cat>
          <c:val>
            <c:numRef>
              <c:f>'4.2.3.1-4.2.3.5 transp áereo'!$F$27:$F$30</c:f>
              <c:numCache>
                <c:formatCode>#,##0</c:formatCode>
                <c:ptCount val="4"/>
                <c:pt idx="0">
                  <c:v>1042585</c:v>
                </c:pt>
                <c:pt idx="1">
                  <c:v>1024854</c:v>
                </c:pt>
                <c:pt idx="2">
                  <c:v>22378</c:v>
                </c:pt>
                <c:pt idx="3">
                  <c:v>1373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3"/>
        <c:axId val="151553024"/>
        <c:axId val="152061056"/>
      </c:barChart>
      <c:catAx>
        <c:axId val="1515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061056"/>
        <c:crosses val="autoZero"/>
        <c:auto val="1"/>
        <c:lblAlgn val="ctr"/>
        <c:lblOffset val="100"/>
        <c:noMultiLvlLbl val="0"/>
      </c:catAx>
      <c:valAx>
        <c:axId val="152061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553024"/>
        <c:crosses val="autoZero"/>
        <c:crossBetween val="between"/>
        <c:majorUnit val="200000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4.2607033639143702E-3"/>
          <c:y val="0.92547046969550695"/>
          <c:w val="0.96745005096839998"/>
          <c:h val="7.4529530304493302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260601387817998E-3"/>
          <c:y val="6.12903225806452E-2"/>
          <c:w val="0.99074787972243605"/>
          <c:h val="0.73050691244239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'4.2.3.1-4.2.3.5 transp áereo'!$B$73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áereo'!$A$74:$A$76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áereo'!$B$74:$B$76</c:f>
              <c:numCache>
                <c:formatCode>#,##0</c:formatCode>
                <c:ptCount val="3"/>
                <c:pt idx="0">
                  <c:v>390859</c:v>
                </c:pt>
                <c:pt idx="1">
                  <c:v>1526232</c:v>
                </c:pt>
                <c:pt idx="2">
                  <c:v>334498</c:v>
                </c:pt>
              </c:numCache>
            </c:numRef>
          </c:val>
        </c:ser>
        <c:ser>
          <c:idx val="2"/>
          <c:order val="1"/>
          <c:tx>
            <c:strRef>
              <c:f>'4.2.3.1-4.2.3.5 transp áereo'!$C$73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2"/>
              <c:layout>
                <c:manualLayout>
                  <c:x val="0"/>
                  <c:y val="6.9124423963133601E-3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áereo'!$A$74:$A$76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áereo'!$C$74:$C$76</c:f>
              <c:numCache>
                <c:formatCode>#,##0</c:formatCode>
                <c:ptCount val="3"/>
                <c:pt idx="0">
                  <c:v>370647</c:v>
                </c:pt>
                <c:pt idx="1">
                  <c:v>1637781</c:v>
                </c:pt>
                <c:pt idx="2">
                  <c:v>290391</c:v>
                </c:pt>
              </c:numCache>
            </c:numRef>
          </c:val>
        </c:ser>
        <c:ser>
          <c:idx val="3"/>
          <c:order val="2"/>
          <c:tx>
            <c:strRef>
              <c:f>'4.2.3.1-4.2.3.5 transp áereo'!$D$73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53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2"/>
              <c:layout>
                <c:manualLayout>
                  <c:x val="0"/>
                  <c:y val="1.05990783410138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áereo'!$A$74:$A$76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áereo'!$D$74:$D$76</c:f>
              <c:numCache>
                <c:formatCode>#,##0</c:formatCode>
                <c:ptCount val="3"/>
                <c:pt idx="0">
                  <c:v>378703</c:v>
                </c:pt>
                <c:pt idx="1">
                  <c:v>1541521</c:v>
                </c:pt>
                <c:pt idx="2">
                  <c:v>275898</c:v>
                </c:pt>
              </c:numCache>
            </c:numRef>
          </c:val>
        </c:ser>
        <c:ser>
          <c:idx val="0"/>
          <c:order val="3"/>
          <c:tx>
            <c:strRef>
              <c:f>'4.2.3.1-4.2.3.5 transp áereo'!$E$73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07C7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2"/>
              <c:layout>
                <c:manualLayout>
                  <c:x val="-1.07941403238242E-3"/>
                  <c:y val="2.4423963133640599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áereo'!$A$74:$A$76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áereo'!$E$74:$E$76</c:f>
              <c:numCache>
                <c:formatCode>#,##0</c:formatCode>
                <c:ptCount val="3"/>
                <c:pt idx="0">
                  <c:v>407246</c:v>
                </c:pt>
                <c:pt idx="1">
                  <c:v>1536249</c:v>
                </c:pt>
                <c:pt idx="2">
                  <c:v>227966</c:v>
                </c:pt>
              </c:numCache>
            </c:numRef>
          </c:val>
        </c:ser>
        <c:ser>
          <c:idx val="4"/>
          <c:order val="4"/>
          <c:tx>
            <c:strRef>
              <c:f>'4.2.3.1-4.2.3.5 transp áereo'!$F$73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2"/>
              <c:layout>
                <c:manualLayout>
                  <c:x val="0"/>
                  <c:y val="2.76497695852535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áereo'!$A$74:$A$76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áereo'!$F$74:$F$76</c:f>
              <c:numCache>
                <c:formatCode>#,##0</c:formatCode>
                <c:ptCount val="3"/>
                <c:pt idx="0">
                  <c:v>419651</c:v>
                </c:pt>
                <c:pt idx="1">
                  <c:v>1580475</c:v>
                </c:pt>
                <c:pt idx="2">
                  <c:v>203458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151555072"/>
        <c:axId val="152063360"/>
      </c:barChart>
      <c:catAx>
        <c:axId val="1515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063360"/>
        <c:crosses val="autoZero"/>
        <c:auto val="1"/>
        <c:lblAlgn val="ctr"/>
        <c:lblOffset val="100"/>
        <c:noMultiLvlLbl val="0"/>
      </c:catAx>
      <c:valAx>
        <c:axId val="152063360"/>
        <c:scaling>
          <c:orientation val="minMax"/>
          <c:max val="1800000"/>
          <c:min val="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1555072"/>
        <c:crosses val="autoZero"/>
        <c:crossBetween val="between"/>
        <c:majorUnit val="300000"/>
        <c:dispUnits>
          <c:builtInUnit val="thousands"/>
          <c:dispUnitsLbl>
            <c:txPr>
              <a:bodyPr rot="-5400000" spcFirstLastPara="0" vertOverflow="ellipsis" vert="horz" wrap="square" anchor="ctr" anchorCtr="1">
                <a:spAutoFit/>
              </a:bodyPr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</c:dispUnitsLbl>
        </c:dispUnits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6350"/>
        </a:sp3d>
      </c:spPr>
    </c:plotArea>
    <c:legend>
      <c:legendPos val="b"/>
      <c:layout>
        <c:manualLayout>
          <c:xMode val="edge"/>
          <c:yMode val="edge"/>
          <c:x val="1.3513732677040801E-2"/>
          <c:y val="0.90556807640338499"/>
          <c:w val="0.94269587411510003"/>
          <c:h val="8.0607038803988104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scene3d>
      <a:camera prst="orthographicFront"/>
      <a:lightRig rig="threePt" dir="t"/>
    </a:scene3d>
    <a:sp3d/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1448227674612303E-2"/>
          <c:w val="1"/>
          <c:h val="0.83245014476283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'4.2.3.1-4.2.3.5 transp áereo'!$B$49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31E1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áereo'!$A$50:$A$52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áereo'!$B$50:$B$52</c:f>
              <c:numCache>
                <c:formatCode>#,##0</c:formatCode>
                <c:ptCount val="3"/>
                <c:pt idx="0">
                  <c:v>12335344</c:v>
                </c:pt>
                <c:pt idx="1">
                  <c:v>11839867</c:v>
                </c:pt>
                <c:pt idx="2">
                  <c:v>468588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áereo'!$C$49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áereo'!$A$50:$A$52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áereo'!$C$50:$C$52</c:f>
              <c:numCache>
                <c:formatCode>#,##0</c:formatCode>
                <c:ptCount val="3"/>
                <c:pt idx="0">
                  <c:v>12113666</c:v>
                </c:pt>
                <c:pt idx="1">
                  <c:v>11735931</c:v>
                </c:pt>
                <c:pt idx="2">
                  <c:v>313269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áereo'!$D$49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áereo'!$A$50:$A$52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áereo'!$D$50:$D$52</c:f>
              <c:numCache>
                <c:formatCode>#,##0</c:formatCode>
                <c:ptCount val="3"/>
                <c:pt idx="0">
                  <c:v>12714920</c:v>
                </c:pt>
                <c:pt idx="1">
                  <c:v>12101057</c:v>
                </c:pt>
                <c:pt idx="2">
                  <c:v>185952</c:v>
                </c:pt>
              </c:numCache>
            </c:numRef>
          </c:val>
        </c:ser>
        <c:ser>
          <c:idx val="3"/>
          <c:order val="3"/>
          <c:tx>
            <c:strRef>
              <c:f>'4.2.3.1-4.2.3.5 transp áereo'!$E$49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áereo'!$A$50:$A$52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áereo'!$E$50:$E$52</c:f>
              <c:numCache>
                <c:formatCode>#,##0</c:formatCode>
                <c:ptCount val="3"/>
                <c:pt idx="0">
                  <c:v>12881124</c:v>
                </c:pt>
                <c:pt idx="1">
                  <c:v>11832368</c:v>
                </c:pt>
                <c:pt idx="2">
                  <c:v>213321</c:v>
                </c:pt>
              </c:numCache>
            </c:numRef>
          </c:val>
        </c:ser>
        <c:ser>
          <c:idx val="4"/>
          <c:order val="4"/>
          <c:tx>
            <c:strRef>
              <c:f>'4.2.3.1-4.2.3.5 transp áereo'!$F$49</c:f>
              <c:strCache>
                <c:ptCount val="1"/>
                <c:pt idx="0">
                  <c:v>2017*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áereo'!$A$50:$A$52</c:f>
              <c:strCache>
                <c:ptCount val="3"/>
                <c:pt idx="0">
                  <c:v>Embarcadas</c:v>
                </c:pt>
                <c:pt idx="1">
                  <c:v>Desembarcadas</c:v>
                </c:pt>
                <c:pt idx="2">
                  <c:v>Em trânsito</c:v>
                </c:pt>
              </c:strCache>
            </c:strRef>
          </c:cat>
          <c:val>
            <c:numRef>
              <c:f>'4.2.3.1-4.2.3.5 transp áereo'!$F$50:$F$52</c:f>
              <c:numCache>
                <c:formatCode>#,##0</c:formatCode>
                <c:ptCount val="3"/>
                <c:pt idx="0">
                  <c:v>5454242</c:v>
                </c:pt>
                <c:pt idx="1">
                  <c:v>4538634</c:v>
                </c:pt>
                <c:pt idx="2">
                  <c:v>297035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3"/>
        <c:axId val="152342528"/>
        <c:axId val="152065664"/>
      </c:barChart>
      <c:catAx>
        <c:axId val="1523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065664"/>
        <c:crosses val="autoZero"/>
        <c:auto val="1"/>
        <c:lblAlgn val="ctr"/>
        <c:lblOffset val="100"/>
        <c:noMultiLvlLbl val="0"/>
      </c:catAx>
      <c:valAx>
        <c:axId val="152065664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2342528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4.6139649338664997E-3"/>
          <c:y val="0.94707792207792196"/>
          <c:w val="0.98046754844663198"/>
          <c:h val="4.31818181818182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6388462718599E-3"/>
          <c:y val="7.1768910065515196E-2"/>
          <c:w val="0.99079472230745602"/>
          <c:h val="0.79749851101846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'4.2.3.1-4.2.3.5 transp áereo'!$B$3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3641692150866501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534658511722702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6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áereo'!$B$4:$B$5</c:f>
              <c:numCache>
                <c:formatCode>#,##0</c:formatCode>
                <c:ptCount val="2"/>
                <c:pt idx="0">
                  <c:v>11794</c:v>
                </c:pt>
                <c:pt idx="1">
                  <c:v>11791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3641692150866501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35168195718703E-4"/>
                  <c:y val="7.9820806100217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áereo'!$C$4:$C$5</c:f>
              <c:numCache>
                <c:formatCode>#,##0</c:formatCode>
                <c:ptCount val="2"/>
                <c:pt idx="0">
                  <c:v>10243</c:v>
                </c:pt>
                <c:pt idx="1">
                  <c:v>10233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3641692150866501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35168195718703E-4"/>
                  <c:y val="8.6737472766884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áereo'!$D$4:$D$5</c:f>
              <c:numCache>
                <c:formatCode>#,##0</c:formatCode>
                <c:ptCount val="2"/>
                <c:pt idx="0">
                  <c:v>9773</c:v>
                </c:pt>
                <c:pt idx="1">
                  <c:v>9771</c:v>
                </c:pt>
              </c:numCache>
            </c:numRef>
          </c:val>
        </c:ser>
        <c:ser>
          <c:idx val="3"/>
          <c:order val="3"/>
          <c:tx>
            <c:strRef>
              <c:f>'4.2.3.1-4.2.3.5 transp áereo'!$E$3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4918450560652401E-3"/>
                  <c:y val="8.6737472766884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534658511722702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áereo'!$E$4:$E$5</c:f>
              <c:numCache>
                <c:formatCode>#,##0</c:formatCode>
                <c:ptCount val="2"/>
                <c:pt idx="0">
                  <c:v>9879</c:v>
                </c:pt>
                <c:pt idx="1">
                  <c:v>9870</c:v>
                </c:pt>
              </c:numCache>
            </c:numRef>
          </c:val>
        </c:ser>
        <c:ser>
          <c:idx val="4"/>
          <c:order val="4"/>
          <c:tx>
            <c:strRef>
              <c:f>'4.2.3.1-4.2.3.5 transp áereo'!$F$3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08970438328231E-3"/>
                  <c:y val="8.6738017429193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346075433231403E-3"/>
                  <c:y val="0.1000822440087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áereo'!$F$4:$F$5</c:f>
              <c:numCache>
                <c:formatCode>#,##0</c:formatCode>
                <c:ptCount val="2"/>
                <c:pt idx="0">
                  <c:v>8972</c:v>
                </c:pt>
                <c:pt idx="1">
                  <c:v>8982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5"/>
        <c:axId val="152343552"/>
        <c:axId val="152510464"/>
      </c:barChart>
      <c:catAx>
        <c:axId val="1523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510464"/>
        <c:crosses val="autoZero"/>
        <c:auto val="1"/>
        <c:lblAlgn val="ctr"/>
        <c:lblOffset val="30"/>
        <c:noMultiLvlLbl val="0"/>
      </c:catAx>
      <c:valAx>
        <c:axId val="152510464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2343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5.7993249463025497E-2"/>
          <c:y val="0.94203462039697305"/>
          <c:w val="0.86851795029150003"/>
          <c:h val="3.7741638539429301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6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0524006744479197E-2"/>
          <c:w val="1"/>
          <c:h val="0.85709692733314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31E1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85312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C053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D68C8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-3.2357792597250499E-3"/>
                  <c:y val="0.130025115579658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57792597250499E-3"/>
                  <c:y val="0.1137719761322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5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57792597250499E-3"/>
                  <c:y val="0.121898545855929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357792597250499E-3"/>
                  <c:y val="0.121898545855929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715585194500902E-3"/>
                  <c:y val="0.121898545855929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'4.2.4 transp ferr'!$A$4:$A$8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'4.2.4 transp ferr'!$B$4:$B$8</c:f>
              <c:numCache>
                <c:formatCode>#,##0</c:formatCode>
                <c:ptCount val="5"/>
                <c:pt idx="0">
                  <c:v>2211</c:v>
                </c:pt>
                <c:pt idx="1">
                  <c:v>2681</c:v>
                </c:pt>
                <c:pt idx="2">
                  <c:v>2168</c:v>
                </c:pt>
                <c:pt idx="3">
                  <c:v>1727</c:v>
                </c:pt>
                <c:pt idx="4">
                  <c:v>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1477760"/>
        <c:axId val="152512768"/>
      </c:barChart>
      <c:catAx>
        <c:axId val="1514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512768"/>
        <c:crosses val="autoZero"/>
        <c:auto val="1"/>
        <c:lblAlgn val="ctr"/>
        <c:lblOffset val="100"/>
        <c:tickLblSkip val="1"/>
        <c:noMultiLvlLbl val="0"/>
      </c:catAx>
      <c:valAx>
        <c:axId val="152512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47776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78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/>
              <a:t>IPC da cidade de Maceió - 2016-2017</a:t>
            </a:r>
          </a:p>
        </c:rich>
      </c:tx>
      <c:layout>
        <c:manualLayout>
          <c:xMode val="edge"/>
          <c:yMode val="edge"/>
          <c:x val="0.28408546184378403"/>
          <c:y val="2.0975997543820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094814360233201E-3"/>
          <c:y val="8.9951934081025406E-2"/>
          <c:w val="0.99033445842282897"/>
          <c:h val="0.82568093385214003"/>
        </c:manualLayout>
      </c:layout>
      <c:lineChart>
        <c:grouping val="standard"/>
        <c:varyColors val="0"/>
        <c:ser>
          <c:idx val="0"/>
          <c:order val="0"/>
          <c:tx>
            <c:strRef>
              <c:f>'3.1 ipc'!$B$3</c:f>
              <c:strCache>
                <c:ptCount val="1"/>
                <c:pt idx="0">
                  <c:v>2016</c:v>
                </c:pt>
              </c:strCache>
            </c:strRef>
          </c:tx>
          <c:spPr>
            <a:ln w="15875" cap="rnd" cmpd="sng" algn="ctr">
              <a:solidFill>
                <a:srgbClr val="233C5B"/>
              </a:solidFill>
              <a:prstDash val="solid"/>
              <a:round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4"/>
            <c:spPr>
              <a:solidFill>
                <a:srgbClr val="233C5B">
                  <a:alpha val="70000"/>
                </a:srgbClr>
              </a:solidFill>
              <a:ln w="9525" cap="flat" cmpd="sng" algn="ctr">
                <a:solidFill>
                  <a:srgbClr val="233C5B"/>
                </a:solidFill>
                <a:prstDash val="solid"/>
                <a:round/>
              </a:ln>
              <a:effectLst>
                <a:outerShdw blurRad="50800" dist="254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layout>
                <c:manualLayout>
                  <c:x val="1.94206182230134E-2"/>
                  <c:y val="7.244626901714560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4325942709176E-2"/>
                  <c:y val="3.622313450857280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4325942709176E-2"/>
                  <c:y val="-1.690412943733400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137886389383399E-2"/>
                  <c:y val="9.24897367785559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25910341479201E-2"/>
                  <c:y val="7.244626901714560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6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 ipc'!$B$27:$M$27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ipc'!$B$14:$M$14</c:f>
              <c:numCache>
                <c:formatCode>#,##0.00</c:formatCode>
                <c:ptCount val="12"/>
                <c:pt idx="0">
                  <c:v>1.51</c:v>
                </c:pt>
                <c:pt idx="1">
                  <c:v>0.73</c:v>
                </c:pt>
                <c:pt idx="2">
                  <c:v>0.44</c:v>
                </c:pt>
                <c:pt idx="3">
                  <c:v>0.55000000000000004</c:v>
                </c:pt>
                <c:pt idx="4">
                  <c:v>0.51</c:v>
                </c:pt>
                <c:pt idx="5">
                  <c:v>1.02</c:v>
                </c:pt>
                <c:pt idx="6">
                  <c:v>0.5</c:v>
                </c:pt>
                <c:pt idx="7">
                  <c:v>0.46</c:v>
                </c:pt>
                <c:pt idx="8">
                  <c:v>0.5</c:v>
                </c:pt>
                <c:pt idx="9">
                  <c:v>0.24</c:v>
                </c:pt>
                <c:pt idx="10">
                  <c:v>-0.04</c:v>
                </c:pt>
                <c:pt idx="11">
                  <c:v>0.27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 ipc'!$B$26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 cmpd="sng" algn="ctr">
              <a:solidFill>
                <a:srgbClr val="477BB9"/>
              </a:solidFill>
              <a:prstDash val="solid"/>
              <a:round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"/>
            <c:spPr>
              <a:solidFill>
                <a:srgbClr val="477BB9">
                  <a:alpha val="70000"/>
                </a:srgbClr>
              </a:solidFill>
              <a:ln w="9525" cap="flat" cmpd="sng" algn="ctr">
                <a:solidFill>
                  <a:srgbClr val="477BB9"/>
                </a:solidFill>
                <a:prstDash val="solid"/>
                <a:round/>
              </a:ln>
              <a:effectLst>
                <a:outerShdw blurRad="50800" dist="254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layout>
                <c:manualLayout>
                  <c:x val="-9.7103091115067208E-3"/>
                  <c:y val="-1.4489253803429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125910341479201E-2"/>
                  <c:y val="1.4489253803429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2827318336300398E-3"/>
                  <c:y val="1.931900507123880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582456708205201E-2"/>
                  <c:y val="-1.931900507123880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650" b="1" i="0" u="none" strike="noStrike" kern="1200" baseline="0">
                    <a:solidFill>
                      <a:srgbClr val="3B699C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 ipc'!$B$27:$M$27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ipc'!$B$37:$M$37</c:f>
              <c:numCache>
                <c:formatCode>#,##0.00</c:formatCode>
                <c:ptCount val="12"/>
                <c:pt idx="0">
                  <c:v>0.35</c:v>
                </c:pt>
                <c:pt idx="1">
                  <c:v>0.04</c:v>
                </c:pt>
                <c:pt idx="2">
                  <c:v>0.87</c:v>
                </c:pt>
                <c:pt idx="3">
                  <c:v>0.16</c:v>
                </c:pt>
                <c:pt idx="4">
                  <c:v>0.06</c:v>
                </c:pt>
                <c:pt idx="5">
                  <c:v>0.22</c:v>
                </c:pt>
                <c:pt idx="6">
                  <c:v>0.26</c:v>
                </c:pt>
                <c:pt idx="7">
                  <c:v>0.21</c:v>
                </c:pt>
                <c:pt idx="8">
                  <c:v>0.17</c:v>
                </c:pt>
                <c:pt idx="9">
                  <c:v>0.25</c:v>
                </c:pt>
                <c:pt idx="10">
                  <c:v>0.15</c:v>
                </c:pt>
                <c:pt idx="11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21344"/>
        <c:axId val="69102400"/>
      </c:lineChart>
      <c:catAx>
        <c:axId val="1265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noFill/>
            <a:prstDash val="solid"/>
            <a:rou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0" spcFirstLastPara="0" vertOverflow="ellipsis" vert="horz" wrap="square" anchor="ctr" anchorCtr="1"/>
          <a:lstStyle/>
          <a:p>
            <a:pPr>
              <a:defRPr lang="pt-BR" sz="6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69102400"/>
        <c:crosses val="autoZero"/>
        <c:auto val="1"/>
        <c:lblAlgn val="ctr"/>
        <c:lblOffset val="100"/>
        <c:tickLblSkip val="1"/>
        <c:noMultiLvlLbl val="0"/>
      </c:catAx>
      <c:valAx>
        <c:axId val="691024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6521344"/>
        <c:crosses val="autoZero"/>
        <c:crossBetween val="between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25400" h="25400"/>
        </a:sp3d>
      </c:spPr>
    </c:plotArea>
    <c:legend>
      <c:legendPos val="r"/>
      <c:layout>
        <c:manualLayout>
          <c:xMode val="edge"/>
          <c:yMode val="edge"/>
          <c:x val="0.82456708205211204"/>
          <c:y val="0.120019319005071"/>
          <c:w val="0.13853374332416199"/>
          <c:h val="0.17749335909200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6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bg1"/>
        </a:gs>
        <a:gs pos="100000">
          <a:srgbClr val="E9EFF7"/>
        </a:gs>
      </a:gsLst>
      <a:lin ang="5400000" scaled="0"/>
    </a:gradFill>
    <a:ln w="9525" cap="flat" cmpd="sng" algn="ctr">
      <a:noFill/>
      <a:prstDash val="solid"/>
      <a:round/>
    </a:ln>
    <a:effectLst/>
  </c:spPr>
  <c:txPr>
    <a:bodyPr/>
    <a:lstStyle/>
    <a:p>
      <a:pPr>
        <a:defRPr lang="pt-BR" sz="6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84649260773801E-3"/>
          <c:y val="3.1872890976544901E-2"/>
          <c:w val="1"/>
          <c:h val="0.82230185097605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'4.3.1-4.3.3 telefonia'!$B$4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5606590948471077E-18"/>
                  <c:y val="2.9845986978387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telefonia'!$A$5:$A$7</c:f>
              <c:strCache>
                <c:ptCount val="3"/>
                <c:pt idx="0">
                  <c:v>De uso Público </c:v>
                </c:pt>
                <c:pt idx="1">
                  <c:v>De acesso fixo em serviço</c:v>
                </c:pt>
                <c:pt idx="2">
                  <c:v>De acesso fixo individual</c:v>
                </c:pt>
              </c:strCache>
            </c:strRef>
          </c:cat>
          <c:val>
            <c:numRef>
              <c:f>'4.3.1-4.3.3 telefonia'!$B$5:$B$7</c:f>
              <c:numCache>
                <c:formatCode>#,##0</c:formatCode>
                <c:ptCount val="3"/>
                <c:pt idx="0">
                  <c:v>13124</c:v>
                </c:pt>
                <c:pt idx="1">
                  <c:v>162036</c:v>
                </c:pt>
                <c:pt idx="2">
                  <c:v>148912</c:v>
                </c:pt>
              </c:numCache>
            </c:numRef>
          </c:val>
        </c:ser>
        <c:ser>
          <c:idx val="1"/>
          <c:order val="1"/>
          <c:tx>
            <c:strRef>
              <c:f>'4.3.1-4.3.3 telefonia'!$C$4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270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2.38075622556965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telefonia'!$A$5:$A$7</c:f>
              <c:strCache>
                <c:ptCount val="3"/>
                <c:pt idx="0">
                  <c:v>De uso Público </c:v>
                </c:pt>
                <c:pt idx="1">
                  <c:v>De acesso fixo em serviço</c:v>
                </c:pt>
                <c:pt idx="2">
                  <c:v>De acesso fixo individual</c:v>
                </c:pt>
              </c:strCache>
            </c:strRef>
          </c:cat>
          <c:val>
            <c:numRef>
              <c:f>'4.3.1-4.3.3 telefonia'!$C$5:$C$7</c:f>
              <c:numCache>
                <c:formatCode>#,##0</c:formatCode>
                <c:ptCount val="3"/>
                <c:pt idx="0">
                  <c:v>13450</c:v>
                </c:pt>
                <c:pt idx="1">
                  <c:v>143562</c:v>
                </c:pt>
                <c:pt idx="2">
                  <c:v>130112</c:v>
                </c:pt>
              </c:numCache>
            </c:numRef>
          </c:val>
        </c:ser>
        <c:ser>
          <c:idx val="2"/>
          <c:order val="2"/>
          <c:tx>
            <c:strRef>
              <c:f>'4.3.1-4.3.3 telefonia'!$D$4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53939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2.8485272758776861E-17"/>
                  <c:y val="3.142671712516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telefonia'!$A$5:$A$7</c:f>
              <c:strCache>
                <c:ptCount val="3"/>
                <c:pt idx="0">
                  <c:v>De uso Público </c:v>
                </c:pt>
                <c:pt idx="1">
                  <c:v>De acesso fixo em serviço</c:v>
                </c:pt>
                <c:pt idx="2">
                  <c:v>De acesso fixo individual</c:v>
                </c:pt>
              </c:strCache>
            </c:strRef>
          </c:cat>
          <c:val>
            <c:numRef>
              <c:f>'4.3.1-4.3.3 telefonia'!$D$5:$D$7</c:f>
              <c:numCache>
                <c:formatCode>#,##0</c:formatCode>
                <c:ptCount val="3"/>
                <c:pt idx="0">
                  <c:v>13470</c:v>
                </c:pt>
                <c:pt idx="1">
                  <c:v>129793</c:v>
                </c:pt>
                <c:pt idx="2">
                  <c:v>116323</c:v>
                </c:pt>
              </c:numCache>
            </c:numRef>
          </c:val>
        </c:ser>
        <c:ser>
          <c:idx val="3"/>
          <c:order val="3"/>
          <c:tx>
            <c:strRef>
              <c:f>'4.3.1-4.3.3 telefonia'!$E$4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A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2.8485272758776861E-17"/>
                  <c:y val="2.3442459229668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telefonia'!$A$5:$A$7</c:f>
              <c:strCache>
                <c:ptCount val="3"/>
                <c:pt idx="0">
                  <c:v>De uso Público </c:v>
                </c:pt>
                <c:pt idx="1">
                  <c:v>De acesso fixo em serviço</c:v>
                </c:pt>
                <c:pt idx="2">
                  <c:v>De acesso fixo individual</c:v>
                </c:pt>
              </c:strCache>
            </c:strRef>
          </c:cat>
          <c:val>
            <c:numRef>
              <c:f>'4.3.1-4.3.3 telefonia'!$E$5:$E$7</c:f>
              <c:numCache>
                <c:formatCode>#,##0</c:formatCode>
                <c:ptCount val="3"/>
                <c:pt idx="0">
                  <c:v>13370</c:v>
                </c:pt>
                <c:pt idx="1">
                  <c:v>118367</c:v>
                </c:pt>
                <c:pt idx="2">
                  <c:v>104997</c:v>
                </c:pt>
              </c:numCache>
            </c:numRef>
          </c:val>
        </c:ser>
        <c:ser>
          <c:idx val="4"/>
          <c:order val="4"/>
          <c:tx>
            <c:strRef>
              <c:f>'4.3.1-4.3.3 telefonia'!$F$4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1075201988812928E-3"/>
                  <c:y val="3.122519922119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telefonia'!$A$5:$A$7</c:f>
              <c:strCache>
                <c:ptCount val="3"/>
                <c:pt idx="0">
                  <c:v>De uso Público </c:v>
                </c:pt>
                <c:pt idx="1">
                  <c:v>De acesso fixo em serviço</c:v>
                </c:pt>
                <c:pt idx="2">
                  <c:v>De acesso fixo individual</c:v>
                </c:pt>
              </c:strCache>
            </c:strRef>
          </c:cat>
          <c:val>
            <c:numRef>
              <c:f>'4.3.1-4.3.3 telefonia'!$F$5:$F$7</c:f>
              <c:numCache>
                <c:formatCode>#,##0</c:formatCode>
                <c:ptCount val="3"/>
                <c:pt idx="0">
                  <c:v>13426</c:v>
                </c:pt>
                <c:pt idx="1">
                  <c:v>106923</c:v>
                </c:pt>
                <c:pt idx="2">
                  <c:v>93497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10"/>
        <c:axId val="151709696"/>
        <c:axId val="152514496"/>
      </c:barChart>
      <c:catAx>
        <c:axId val="1517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802E2C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514496"/>
        <c:crosses val="autoZero"/>
        <c:auto val="1"/>
        <c:lblAlgn val="ctr"/>
        <c:lblOffset val="100"/>
        <c:noMultiLvlLbl val="0"/>
      </c:catAx>
      <c:valAx>
        <c:axId val="152514496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170969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5.50203873598369E-2"/>
          <c:y val="0.93109640234372504"/>
          <c:w val="0.87035524974515799"/>
          <c:h val="5.76126680364033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503422095926305E-2"/>
          <c:w val="0.99951783893985702"/>
          <c:h val="0.79488127201495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'4.3.1-4.3.3 telefonia'!$B$26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2.58256880733945E-3"/>
                  <c:y val="0.1448356850069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92456676866299E-4"/>
                  <c:y val="8.6710056686961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telefonia'!$A$28:$A$29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telefonia'!$B$28:$B$29</c:f>
              <c:numCache>
                <c:formatCode>#,##0</c:formatCode>
                <c:ptCount val="2"/>
                <c:pt idx="0">
                  <c:v>3554925</c:v>
                </c:pt>
                <c:pt idx="1">
                  <c:v>433905</c:v>
                </c:pt>
              </c:numCache>
            </c:numRef>
          </c:val>
        </c:ser>
        <c:ser>
          <c:idx val="1"/>
          <c:order val="1"/>
          <c:tx>
            <c:strRef>
              <c:f>'4.3.1-4.3.3 telefonia'!$C$26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2.5823139653415E-3"/>
                  <c:y val="0.132197644680999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190621814475001E-3"/>
                  <c:y val="9.0860550541342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telefonia'!$A$28:$A$29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telefonia'!$C$28:$C$29</c:f>
              <c:numCache>
                <c:formatCode>#,##0</c:formatCode>
                <c:ptCount val="2"/>
                <c:pt idx="0">
                  <c:v>3702513</c:v>
                </c:pt>
                <c:pt idx="1">
                  <c:v>471753</c:v>
                </c:pt>
              </c:numCache>
            </c:numRef>
          </c:val>
        </c:ser>
        <c:ser>
          <c:idx val="2"/>
          <c:order val="2"/>
          <c:tx>
            <c:strRef>
              <c:f>'4.3.1-4.3.3 telefonia'!$D$26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2364933741080501E-3"/>
                  <c:y val="0.1237761832884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64933741080501E-3"/>
                  <c:y val="8.9127133071371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telefonia'!$A$28:$A$29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telefonia'!$D$28:$D$29</c:f>
              <c:numCache>
                <c:formatCode>#,##0</c:formatCode>
                <c:ptCount val="2"/>
                <c:pt idx="0">
                  <c:v>3266354</c:v>
                </c:pt>
                <c:pt idx="1">
                  <c:v>472678</c:v>
                </c:pt>
              </c:numCache>
            </c:numRef>
          </c:val>
        </c:ser>
        <c:ser>
          <c:idx val="3"/>
          <c:order val="3"/>
          <c:tx>
            <c:strRef>
              <c:f>'4.3.1-4.3.3 telefonia'!$E$26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164267037522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64933741080501E-3"/>
                  <c:y val="9.65538093369443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telefonia'!$A$28:$A$29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telefonia'!$E$28:$E$29</c:f>
              <c:numCache>
                <c:formatCode>#,##0</c:formatCode>
                <c:ptCount val="2"/>
                <c:pt idx="0">
                  <c:v>2833512</c:v>
                </c:pt>
                <c:pt idx="1">
                  <c:v>496559</c:v>
                </c:pt>
              </c:numCache>
            </c:numRef>
          </c:val>
        </c:ser>
        <c:ser>
          <c:idx val="4"/>
          <c:order val="4"/>
          <c:tx>
            <c:strRef>
              <c:f>'4.3.1-4.3.3 telefonia'!$F$26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2364933741080501E-3"/>
                  <c:y val="0.1240095279478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729867482159901E-3"/>
                  <c:y val="0.1039816552499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telefonia'!$A$28:$A$29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telefonia'!$F$28:$F$29</c:f>
              <c:numCache>
                <c:formatCode>#,##0</c:formatCode>
                <c:ptCount val="2"/>
                <c:pt idx="0">
                  <c:v>2544660</c:v>
                </c:pt>
                <c:pt idx="1">
                  <c:v>558522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5"/>
        <c:axId val="153112576"/>
        <c:axId val="152516800"/>
      </c:barChart>
      <c:catAx>
        <c:axId val="1531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802E2C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2516800"/>
        <c:crosses val="autoZero"/>
        <c:auto val="1"/>
        <c:lblAlgn val="ctr"/>
        <c:lblOffset val="100"/>
        <c:noMultiLvlLbl val="0"/>
      </c:catAx>
      <c:valAx>
        <c:axId val="152516800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311257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11749923547400599"/>
          <c:y val="0.93050890774230599"/>
          <c:w val="0.75374362895005098"/>
          <c:h val="6.2141612721553101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159678168033E-2"/>
          <c:y val="5.2750225428313799E-2"/>
          <c:w val="0.977100417762649"/>
          <c:h val="0.8048692515779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'4.3.1-4.3.3 telefonia'!$B$49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telefonia'!$A$51:$A$55</c:f>
              <c:strCache>
                <c:ptCount val="5"/>
                <c:pt idx="0">
                  <c:v>CLARO</c:v>
                </c:pt>
                <c:pt idx="1">
                  <c:v>NEXTEL</c:v>
                </c:pt>
                <c:pt idx="2">
                  <c:v>OI</c:v>
                </c:pt>
                <c:pt idx="3">
                  <c:v>TIM</c:v>
                </c:pt>
                <c:pt idx="4">
                  <c:v>VIVO</c:v>
                </c:pt>
              </c:strCache>
            </c:strRef>
          </c:cat>
          <c:val>
            <c:numRef>
              <c:f>'4.3.1-4.3.3 telefonia'!$B$51:$B$55</c:f>
              <c:numCache>
                <c:formatCode>#,##0</c:formatCode>
                <c:ptCount val="5"/>
                <c:pt idx="0">
                  <c:v>1266634</c:v>
                </c:pt>
                <c:pt idx="1">
                  <c:v>0</c:v>
                </c:pt>
                <c:pt idx="2">
                  <c:v>894558</c:v>
                </c:pt>
                <c:pt idx="3">
                  <c:v>1297585</c:v>
                </c:pt>
                <c:pt idx="4">
                  <c:v>530053</c:v>
                </c:pt>
              </c:numCache>
            </c:numRef>
          </c:val>
        </c:ser>
        <c:ser>
          <c:idx val="1"/>
          <c:order val="1"/>
          <c:tx>
            <c:strRef>
              <c:f>'4.3.1-4.3.3 telefonia'!$C$49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telefonia'!$A$51:$A$55</c:f>
              <c:strCache>
                <c:ptCount val="5"/>
                <c:pt idx="0">
                  <c:v>CLARO</c:v>
                </c:pt>
                <c:pt idx="1">
                  <c:v>NEXTEL</c:v>
                </c:pt>
                <c:pt idx="2">
                  <c:v>OI</c:v>
                </c:pt>
                <c:pt idx="3">
                  <c:v>TIM</c:v>
                </c:pt>
                <c:pt idx="4">
                  <c:v>VIVO</c:v>
                </c:pt>
              </c:strCache>
            </c:strRef>
          </c:cat>
          <c:val>
            <c:numRef>
              <c:f>'4.3.1-4.3.3 telefonia'!$C$51:$C$55</c:f>
              <c:numCache>
                <c:formatCode>#,##0</c:formatCode>
                <c:ptCount val="5"/>
                <c:pt idx="0">
                  <c:v>1295541</c:v>
                </c:pt>
                <c:pt idx="1">
                  <c:v>5</c:v>
                </c:pt>
                <c:pt idx="2">
                  <c:v>910678</c:v>
                </c:pt>
                <c:pt idx="3">
                  <c:v>1375257</c:v>
                </c:pt>
                <c:pt idx="4">
                  <c:v>592785</c:v>
                </c:pt>
              </c:numCache>
            </c:numRef>
          </c:val>
        </c:ser>
        <c:ser>
          <c:idx val="2"/>
          <c:order val="2"/>
          <c:tx>
            <c:strRef>
              <c:f>'4.3.1-4.3.3 telefonia'!$D$49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telefonia'!$A$51:$A$55</c:f>
              <c:strCache>
                <c:ptCount val="5"/>
                <c:pt idx="0">
                  <c:v>CLARO</c:v>
                </c:pt>
                <c:pt idx="1">
                  <c:v>NEXTEL</c:v>
                </c:pt>
                <c:pt idx="2">
                  <c:v>OI</c:v>
                </c:pt>
                <c:pt idx="3">
                  <c:v>TIM</c:v>
                </c:pt>
                <c:pt idx="4">
                  <c:v>VIVO</c:v>
                </c:pt>
              </c:strCache>
            </c:strRef>
          </c:cat>
          <c:val>
            <c:numRef>
              <c:f>'4.3.1-4.3.3 telefonia'!$D$51:$D$55</c:f>
              <c:numCache>
                <c:formatCode>#,##0</c:formatCode>
                <c:ptCount val="5"/>
                <c:pt idx="0">
                  <c:v>1091938</c:v>
                </c:pt>
                <c:pt idx="1">
                  <c:v>9</c:v>
                </c:pt>
                <c:pt idx="2">
                  <c:v>899009</c:v>
                </c:pt>
                <c:pt idx="3">
                  <c:v>1262086</c:v>
                </c:pt>
                <c:pt idx="4">
                  <c:v>485990</c:v>
                </c:pt>
              </c:numCache>
            </c:numRef>
          </c:val>
        </c:ser>
        <c:ser>
          <c:idx val="3"/>
          <c:order val="3"/>
          <c:tx>
            <c:strRef>
              <c:f>'4.3.1-4.3.3 telefonia'!$E$49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telefonia'!$A$51:$A$55</c:f>
              <c:strCache>
                <c:ptCount val="5"/>
                <c:pt idx="0">
                  <c:v>CLARO</c:v>
                </c:pt>
                <c:pt idx="1">
                  <c:v>NEXTEL</c:v>
                </c:pt>
                <c:pt idx="2">
                  <c:v>OI</c:v>
                </c:pt>
                <c:pt idx="3">
                  <c:v>TIM</c:v>
                </c:pt>
                <c:pt idx="4">
                  <c:v>VIVO</c:v>
                </c:pt>
              </c:strCache>
            </c:strRef>
          </c:cat>
          <c:val>
            <c:numRef>
              <c:f>'4.3.1-4.3.3 telefonia'!$E$51:$E$55</c:f>
              <c:numCache>
                <c:formatCode>#,##0</c:formatCode>
                <c:ptCount val="5"/>
                <c:pt idx="0">
                  <c:v>845703</c:v>
                </c:pt>
                <c:pt idx="1">
                  <c:v>28</c:v>
                </c:pt>
                <c:pt idx="2">
                  <c:v>822186</c:v>
                </c:pt>
                <c:pt idx="3">
                  <c:v>1230912</c:v>
                </c:pt>
                <c:pt idx="4">
                  <c:v>431242</c:v>
                </c:pt>
              </c:numCache>
            </c:numRef>
          </c:val>
        </c:ser>
        <c:ser>
          <c:idx val="4"/>
          <c:order val="4"/>
          <c:tx>
            <c:strRef>
              <c:f>'4.3.1-4.3.3 telefonia'!$F$49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'4.3.1-4.3.3 telefonia'!$A$51:$A$55</c:f>
              <c:strCache>
                <c:ptCount val="5"/>
                <c:pt idx="0">
                  <c:v>CLARO</c:v>
                </c:pt>
                <c:pt idx="1">
                  <c:v>NEXTEL</c:v>
                </c:pt>
                <c:pt idx="2">
                  <c:v>OI</c:v>
                </c:pt>
                <c:pt idx="3">
                  <c:v>TIM</c:v>
                </c:pt>
                <c:pt idx="4">
                  <c:v>VIVO</c:v>
                </c:pt>
              </c:strCache>
            </c:strRef>
          </c:cat>
          <c:val>
            <c:numRef>
              <c:f>'4.3.1-4.3.3 telefonia'!$F$51:$F$55</c:f>
              <c:numCache>
                <c:formatCode>#,##0</c:formatCode>
                <c:ptCount val="5"/>
                <c:pt idx="0">
                  <c:v>781849</c:v>
                </c:pt>
                <c:pt idx="1">
                  <c:v>148</c:v>
                </c:pt>
                <c:pt idx="2">
                  <c:v>772900</c:v>
                </c:pt>
                <c:pt idx="3">
                  <c:v>1138359</c:v>
                </c:pt>
                <c:pt idx="4">
                  <c:v>409926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3"/>
        <c:axId val="153114624"/>
        <c:axId val="153248320"/>
      </c:barChart>
      <c:catAx>
        <c:axId val="1531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802E2C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3248320"/>
        <c:crosses val="autoZero"/>
        <c:auto val="1"/>
        <c:lblAlgn val="ctr"/>
        <c:lblOffset val="100"/>
        <c:noMultiLvlLbl val="0"/>
      </c:catAx>
      <c:valAx>
        <c:axId val="1532483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311462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4.0597604485219201E-2"/>
          <c:y val="0.922301209857468"/>
          <c:w val="0.933510448521916"/>
          <c:h val="7.142624263773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89361373125101E-3"/>
          <c:y val="6.3366336633663395E-2"/>
          <c:w val="0.99072212772537505"/>
          <c:h val="0.8016633663366340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 4.4.2 Transf. consti.'!$B$13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consti.'!$C$13:$E$13</c:f>
              <c:numCache>
                <c:formatCode>_(* #,##0_);_(* \(#,##0\);_(* "-"??_);_(@_)</c:formatCode>
                <c:ptCount val="3"/>
                <c:pt idx="0">
                  <c:v>1399946</c:v>
                </c:pt>
                <c:pt idx="1">
                  <c:v>1338762</c:v>
                </c:pt>
                <c:pt idx="2">
                  <c:v>4581</c:v>
                </c:pt>
              </c:numCache>
            </c:numRef>
          </c:val>
        </c:ser>
        <c:ser>
          <c:idx val="0"/>
          <c:order val="1"/>
          <c:tx>
            <c:strRef>
              <c:f>' 4.4.2 Transf. consti.'!$B$14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consti.'!$C$14:$E$14</c:f>
              <c:numCache>
                <c:formatCode>_(* #,##0_);_(* \(#,##0\);_(* "-"??_);_(@_)</c:formatCode>
                <c:ptCount val="3"/>
                <c:pt idx="0">
                  <c:v>1462423.0401600001</c:v>
                </c:pt>
                <c:pt idx="1">
                  <c:v>1442017.16934</c:v>
                </c:pt>
                <c:pt idx="2">
                  <c:v>4052.8765000000003</c:v>
                </c:pt>
              </c:numCache>
            </c:numRef>
          </c:val>
        </c:ser>
        <c:ser>
          <c:idx val="1"/>
          <c:order val="2"/>
          <c:tx>
            <c:strRef>
              <c:f>' 4.4.2 Transf. consti.'!$B$15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consti.'!$C$15:$E$15</c:f>
              <c:numCache>
                <c:formatCode>_(* #,##0_);_(* \(#,##0\);_(* "-"??_);_(@_)</c:formatCode>
                <c:ptCount val="3"/>
                <c:pt idx="0">
                  <c:v>1434190.2559100001</c:v>
                </c:pt>
                <c:pt idx="1">
                  <c:v>1418740.2378799999</c:v>
                </c:pt>
                <c:pt idx="2">
                  <c:v>7178.14887</c:v>
                </c:pt>
              </c:numCache>
            </c:numRef>
          </c:val>
        </c:ser>
        <c:ser>
          <c:idx val="2"/>
          <c:order val="3"/>
          <c:tx>
            <c:strRef>
              <c:f>' 4.4.2 Transf. consti.'!$B$16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consti.'!$C$16:$E$16</c:f>
              <c:numCache>
                <c:formatCode>_(* #,##0_);_(* \(#,##0\);_(* "-"??_);_(@_)</c:formatCode>
                <c:ptCount val="3"/>
                <c:pt idx="0">
                  <c:v>1902782</c:v>
                </c:pt>
                <c:pt idx="1">
                  <c:v>1794059</c:v>
                </c:pt>
                <c:pt idx="2">
                  <c:v>12687</c:v>
                </c:pt>
              </c:numCache>
            </c:numRef>
          </c:val>
        </c:ser>
        <c:ser>
          <c:idx val="3"/>
          <c:order val="4"/>
          <c:tx>
            <c:strRef>
              <c:f>' 4.4.2 Transf. consti.'!$B$17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6B5B5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 4.4.2 Transf. consti.'!$C$12:$E$12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consti.'!$C$17:$E$17</c:f>
              <c:numCache>
                <c:formatCode>_(* #,##0_);_(* \(#,##0\);_(* "-"??_);_(@_)</c:formatCode>
                <c:ptCount val="3"/>
                <c:pt idx="0">
                  <c:v>1854352</c:v>
                </c:pt>
                <c:pt idx="1">
                  <c:v>1642330</c:v>
                </c:pt>
                <c:pt idx="2">
                  <c:v>12293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4"/>
        <c:axId val="150536704"/>
        <c:axId val="153250624"/>
      </c:barChart>
      <c:catAx>
        <c:axId val="1505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chemeClr val="accent2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3250624"/>
        <c:crosses val="autoZero"/>
        <c:auto val="1"/>
        <c:lblAlgn val="ctr"/>
        <c:lblOffset val="100"/>
        <c:noMultiLvlLbl val="0"/>
      </c:catAx>
      <c:valAx>
        <c:axId val="15325062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5053670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7.1384425216316397E-2"/>
          <c:y val="0.94070512820512797"/>
          <c:w val="0.87005562422744098"/>
          <c:h val="4.7275641025641003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68401486988798E-3"/>
          <c:y val="4.1684210526315803E-2"/>
          <c:w val="0.99070631970260203"/>
          <c:h val="0.8051705263157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'4.4.3 icms fpe'!$A$5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5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fpe'!$B$5:$D$5</c:f>
              <c:numCache>
                <c:formatCode>#,##0</c:formatCode>
                <c:ptCount val="3"/>
                <c:pt idx="0">
                  <c:v>2731181</c:v>
                </c:pt>
                <c:pt idx="1">
                  <c:v>2217507</c:v>
                </c:pt>
                <c:pt idx="2">
                  <c:v>1399946</c:v>
                </c:pt>
              </c:numCache>
            </c:numRef>
          </c:val>
        </c:ser>
        <c:ser>
          <c:idx val="0"/>
          <c:order val="1"/>
          <c:tx>
            <c:strRef>
              <c:f>'4.4.3 icms fpe'!$A$6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5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fpe'!$B$6:$D$6</c:f>
              <c:numCache>
                <c:formatCode>#,##0</c:formatCode>
                <c:ptCount val="3"/>
                <c:pt idx="0">
                  <c:v>2927851</c:v>
                </c:pt>
                <c:pt idx="1">
                  <c:v>2416442.2552399999</c:v>
                </c:pt>
                <c:pt idx="2">
                  <c:v>1529545.82452</c:v>
                </c:pt>
              </c:numCache>
            </c:numRef>
          </c:val>
        </c:ser>
        <c:ser>
          <c:idx val="1"/>
          <c:order val="2"/>
          <c:tx>
            <c:strRef>
              <c:f>'4.4.3 icms fpe'!$A$7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5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fpe'!$B$7:$D$7</c:f>
              <c:numCache>
                <c:formatCode>#,##0</c:formatCode>
                <c:ptCount val="3"/>
                <c:pt idx="0">
                  <c:v>3120602</c:v>
                </c:pt>
                <c:pt idx="1">
                  <c:v>2542058</c:v>
                </c:pt>
                <c:pt idx="2">
                  <c:v>1627618</c:v>
                </c:pt>
              </c:numCache>
            </c:numRef>
          </c:val>
        </c:ser>
        <c:ser>
          <c:idx val="2"/>
          <c:order val="3"/>
          <c:tx>
            <c:strRef>
              <c:f>'4.4.3 icms fpe'!$A$8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5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fpe'!$B$8:$D$8</c:f>
              <c:numCache>
                <c:formatCode>#,##0</c:formatCode>
                <c:ptCount val="3"/>
                <c:pt idx="0">
                  <c:v>3588392</c:v>
                </c:pt>
                <c:pt idx="1">
                  <c:v>2944570</c:v>
                </c:pt>
                <c:pt idx="2">
                  <c:v>1902782</c:v>
                </c:pt>
              </c:numCache>
            </c:numRef>
          </c:val>
        </c:ser>
        <c:ser>
          <c:idx val="4"/>
          <c:order val="4"/>
          <c:tx>
            <c:strRef>
              <c:f>'4.4.3 icms fpe'!$A$9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pt-BR" sz="455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fpe'!$B$9:$D$9</c:f>
              <c:numCache>
                <c:formatCode>#,##0</c:formatCode>
                <c:ptCount val="3"/>
                <c:pt idx="0">
                  <c:v>3608269.2889999999</c:v>
                </c:pt>
                <c:pt idx="1">
                  <c:v>2796240.7985</c:v>
                </c:pt>
                <c:pt idx="2">
                  <c:v>1854352.28345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10"/>
        <c:axId val="153587712"/>
        <c:axId val="153254656"/>
      </c:barChart>
      <c:catAx>
        <c:axId val="153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solidFill>
              <a:srgbClr val="C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455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3254656"/>
        <c:crosses val="autoZero"/>
        <c:auto val="1"/>
        <c:lblAlgn val="ctr"/>
        <c:lblOffset val="100"/>
        <c:tickLblSkip val="1"/>
        <c:noMultiLvlLbl val="0"/>
      </c:catAx>
      <c:valAx>
        <c:axId val="153254656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358771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7.9840105463379094E-2"/>
          <c:y val="0.92070915649557095"/>
          <c:w val="0.85312433520378606"/>
          <c:h val="6.6827195810203605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5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5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r>
              <a:rPr lang="pt-BR" b="1"/>
              <a:t>Receita arrecadada</a:t>
            </a:r>
          </a:p>
        </c:rich>
      </c:tx>
      <c:layout>
        <c:manualLayout>
          <c:xMode val="edge"/>
          <c:yMode val="edge"/>
          <c:x val="0.28043797184858299"/>
          <c:y val="1.53531218014330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41369047619048E-2"/>
          <c:y val="4.4524053224155598E-2"/>
          <c:w val="0.97470238095238104"/>
          <c:h val="0.84595701125895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'4.4.4-4.4.5 receita despesa'!$A$4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3.4068136272545103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despesa'!$B$4:$C$4</c:f>
              <c:numCache>
                <c:formatCode>#,##0</c:formatCode>
                <c:ptCount val="2"/>
                <c:pt idx="0">
                  <c:v>6242</c:v>
                </c:pt>
                <c:pt idx="1">
                  <c:v>1069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7353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4.1583166332665303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despesa'!$B$5:$C$5</c:f>
              <c:numCache>
                <c:formatCode>#,##0</c:formatCode>
                <c:ptCount val="2"/>
                <c:pt idx="0">
                  <c:v>6808</c:v>
                </c:pt>
                <c:pt idx="1">
                  <c:v>1002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3.3430938849546401E-3"/>
                  <c:y val="4.93730552199588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0" tIns="0" rIns="0" bIns="0" anchor="ctr" anchorCtr="1"/>
                <a:lstStyle/>
                <a:p>
                  <a:pPr>
                    <a:defRPr lang="pt-BR" sz="5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Times New Roman" panose="02020603050405020304" pitchFamily="18" charset="0"/>
                      <a:cs typeface="Times New Roman" panose="02020603050405020304" pitchFamily="18" charset="0"/>
                      <a:sym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despesa'!$B$6:$C$6</c:f>
              <c:numCache>
                <c:formatCode>#,##0</c:formatCode>
                <c:ptCount val="2"/>
                <c:pt idx="0">
                  <c:v>7283</c:v>
                </c:pt>
                <c:pt idx="1">
                  <c:v>517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3.71747057544529E-3"/>
                  <c:y val="5.5778394044998902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despesa'!$B$7:$C$7</c:f>
              <c:numCache>
                <c:formatCode>#,##0</c:formatCode>
                <c:ptCount val="2"/>
                <c:pt idx="0">
                  <c:v>9049</c:v>
                </c:pt>
                <c:pt idx="1">
                  <c:v>326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47390157732779E-4"/>
                  <c:y val="5.52773920409909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despesa'!$B$8:$C$8</c:f>
              <c:numCache>
                <c:formatCode>#,##0</c:formatCode>
                <c:ptCount val="2"/>
                <c:pt idx="0">
                  <c:v>8718</c:v>
                </c:pt>
                <c:pt idx="1">
                  <c:v>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5"/>
        <c:axId val="153590784"/>
        <c:axId val="154027136"/>
      </c:barChart>
      <c:catAx>
        <c:axId val="15359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rgbClr val="993735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endParaRPr lang="pt-BR"/>
          </a:p>
        </c:txPr>
        <c:crossAx val="154027136"/>
        <c:crosses val="autoZero"/>
        <c:auto val="1"/>
        <c:lblAlgn val="ctr"/>
        <c:lblOffset val="50"/>
        <c:noMultiLvlLbl val="0"/>
      </c:catAx>
      <c:valAx>
        <c:axId val="1540271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535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26054590570699E-3"/>
          <c:y val="0.16282165039929"/>
          <c:w val="0.99069478908188602"/>
          <c:h val="0.72546583850931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'4.4.4-4.4.5 receita despesa'!$A$27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despesa'!$B$26:$C$26</c:f>
              <c:strCache>
                <c:ptCount val="2"/>
                <c:pt idx="0">
                  <c:v>Receita</c:v>
                </c:pt>
                <c:pt idx="1">
                  <c:v>Despesa</c:v>
                </c:pt>
              </c:strCache>
            </c:strRef>
          </c:cat>
          <c:val>
            <c:numRef>
              <c:f>'4.4.4-4.4.5 receita despesa'!$B$27:$C$27</c:f>
              <c:numCache>
                <c:formatCode>#,##0</c:formatCode>
                <c:ptCount val="2"/>
                <c:pt idx="0">
                  <c:v>7311</c:v>
                </c:pt>
                <c:pt idx="1">
                  <c:v>7015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7353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despesa'!$B$26:$C$26</c:f>
              <c:strCache>
                <c:ptCount val="2"/>
                <c:pt idx="0">
                  <c:v>Receita</c:v>
                </c:pt>
                <c:pt idx="1">
                  <c:v>Despesa</c:v>
                </c:pt>
              </c:strCache>
            </c:strRef>
          </c:cat>
          <c:val>
            <c:numRef>
              <c:f>'4.4.4-4.4.5 receita despesa'!$B$28:$C$28</c:f>
              <c:numCache>
                <c:formatCode>#,##0</c:formatCode>
                <c:ptCount val="2"/>
                <c:pt idx="0">
                  <c:v>7810</c:v>
                </c:pt>
                <c:pt idx="1">
                  <c:v>8121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despesa'!$B$26:$C$26</c:f>
              <c:strCache>
                <c:ptCount val="2"/>
                <c:pt idx="0">
                  <c:v>Receita</c:v>
                </c:pt>
                <c:pt idx="1">
                  <c:v>Despesa</c:v>
                </c:pt>
              </c:strCache>
            </c:strRef>
          </c:cat>
          <c:val>
            <c:numRef>
              <c:f>'4.4.4-4.4.5 receita despesa'!$B$29:$C$29</c:f>
              <c:numCache>
                <c:formatCode>#,##0</c:formatCode>
                <c:ptCount val="2"/>
                <c:pt idx="0">
                  <c:v>7800</c:v>
                </c:pt>
                <c:pt idx="1">
                  <c:v>7841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0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despesa'!$B$26:$C$26</c:f>
              <c:strCache>
                <c:ptCount val="2"/>
                <c:pt idx="0">
                  <c:v>Receita</c:v>
                </c:pt>
                <c:pt idx="1">
                  <c:v>Despesa</c:v>
                </c:pt>
              </c:strCache>
            </c:strRef>
          </c:cat>
          <c:val>
            <c:numRef>
              <c:f>'4.4.4-4.4.5 receita despesa'!$B$30:$C$30</c:f>
              <c:numCache>
                <c:formatCode>#,##0</c:formatCode>
                <c:ptCount val="2"/>
                <c:pt idx="0">
                  <c:v>9375</c:v>
                </c:pt>
                <c:pt idx="1">
                  <c:v>8539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0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despesa'!$B$26:$C$26</c:f>
              <c:strCache>
                <c:ptCount val="2"/>
                <c:pt idx="0">
                  <c:v>Receita</c:v>
                </c:pt>
                <c:pt idx="1">
                  <c:v>Despesa</c:v>
                </c:pt>
              </c:strCache>
            </c:strRef>
          </c:cat>
          <c:val>
            <c:numRef>
              <c:f>'4.4.4-4.4.5 receita despesa'!$B$31:$C$31</c:f>
              <c:numCache>
                <c:formatCode>#,##0</c:formatCode>
                <c:ptCount val="2"/>
                <c:pt idx="0">
                  <c:v>9089</c:v>
                </c:pt>
                <c:pt idx="1">
                  <c:v>8705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4"/>
        <c:axId val="154251776"/>
        <c:axId val="154029440"/>
      </c:barChart>
      <c:catAx>
        <c:axId val="154251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rgbClr val="993735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54029440"/>
        <c:crosses val="autoZero"/>
        <c:auto val="1"/>
        <c:lblAlgn val="ctr"/>
        <c:lblOffset val="20"/>
        <c:noMultiLvlLbl val="0"/>
      </c:catAx>
      <c:valAx>
        <c:axId val="154029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542517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vert="horz"/>
          <a:lstStyle/>
          <a:p>
            <a:pPr>
              <a:defRPr/>
            </a:pPr>
            <a:endParaRPr lang="pt-BR"/>
          </a:p>
        </c:txPr>
      </c:legendEntry>
      <c:legendEntry>
        <c:idx val="1"/>
        <c:txPr>
          <a:bodyPr rot="0" vert="horz"/>
          <a:lstStyle/>
          <a:p>
            <a:pPr>
              <a:defRPr/>
            </a:pPr>
            <a:endParaRPr lang="pt-BR"/>
          </a:p>
        </c:txPr>
      </c:legendEntry>
      <c:legendEntry>
        <c:idx val="2"/>
        <c:txPr>
          <a:bodyPr rot="0" vert="horz"/>
          <a:lstStyle/>
          <a:p>
            <a:pPr>
              <a:defRPr/>
            </a:pPr>
            <a:endParaRPr lang="pt-BR"/>
          </a:p>
        </c:txPr>
      </c:legendEntry>
      <c:legendEntry>
        <c:idx val="3"/>
        <c:txPr>
          <a:bodyPr rot="0" vert="horz"/>
          <a:lstStyle/>
          <a:p>
            <a:pPr>
              <a:defRPr/>
            </a:pPr>
            <a:endParaRPr lang="pt-BR"/>
          </a:p>
        </c:txPr>
      </c:legendEntry>
      <c:legendEntry>
        <c:idx val="4"/>
        <c:txPr>
          <a:bodyPr rot="0" vert="horz"/>
          <a:lstStyle/>
          <a:p>
            <a:pPr>
              <a:defRPr/>
            </a:pPr>
            <a:endParaRPr lang="pt-BR"/>
          </a:p>
        </c:txPr>
      </c:legendEntry>
      <c:layout>
        <c:manualLayout>
          <c:xMode val="edge"/>
          <c:yMode val="edge"/>
          <c:x val="3.4739454094292799E-2"/>
          <c:y val="0.11597498391387601"/>
          <c:w val="0.94509925558312702"/>
          <c:h val="6.592386258124420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600"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r>
              <a:rPr lang="pt-BR" b="1"/>
              <a:t>Despesas realizadas</a:t>
            </a:r>
          </a:p>
        </c:rich>
      </c:tx>
      <c:layout>
        <c:manualLayout>
          <c:xMode val="edge"/>
          <c:yMode val="edge"/>
          <c:x val="0.323048327137546"/>
          <c:y val="1.53609831029186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11524163568773E-2"/>
          <c:y val="0.110599078341014"/>
          <c:w val="0.97769516728624495"/>
          <c:h val="0.7798259088581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'4.4.4-4.4.5 receita despesa'!$A$16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782818891781296E-3"/>
                  <c:y val="3.00751879699248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despesa'!$B$16:$C$16</c:f>
              <c:numCache>
                <c:formatCode>#,##0</c:formatCode>
                <c:ptCount val="2"/>
                <c:pt idx="0">
                  <c:v>5732</c:v>
                </c:pt>
                <c:pt idx="1">
                  <c:v>1283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despesa'!$B$17:$C$17</c:f>
              <c:numCache>
                <c:formatCode>#,##0</c:formatCode>
                <c:ptCount val="2"/>
                <c:pt idx="0">
                  <c:v>6411</c:v>
                </c:pt>
                <c:pt idx="1">
                  <c:v>1710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1.8587360594795499E-3"/>
                  <c:y val="2.2157544398631001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despesa'!$B$18:$C$18</c:f>
              <c:numCache>
                <c:formatCode>#,##0</c:formatCode>
                <c:ptCount val="2"/>
                <c:pt idx="0">
                  <c:v>6742</c:v>
                </c:pt>
                <c:pt idx="1">
                  <c:v>1099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8587360594795499E-3"/>
                  <c:y val="3.4198399223866097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despesa'!$B$19:$C$19</c:f>
              <c:numCache>
                <c:formatCode>#,##0</c:formatCode>
                <c:ptCount val="2"/>
                <c:pt idx="0">
                  <c:v>7661</c:v>
                </c:pt>
                <c:pt idx="1">
                  <c:v>878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11427390400939E-3"/>
                  <c:y val="4.0267335004177097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despesa'!$B$20:$C$20</c:f>
              <c:numCache>
                <c:formatCode>#,##0</c:formatCode>
                <c:ptCount val="2"/>
                <c:pt idx="0">
                  <c:v>7844</c:v>
                </c:pt>
                <c:pt idx="1">
                  <c:v>861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5"/>
        <c:axId val="154253312"/>
        <c:axId val="154031744"/>
      </c:barChart>
      <c:catAx>
        <c:axId val="154253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rgbClr val="993735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endParaRPr lang="pt-BR"/>
          </a:p>
        </c:txPr>
        <c:crossAx val="154031744"/>
        <c:crosses val="autoZero"/>
        <c:auto val="1"/>
        <c:lblAlgn val="ctr"/>
        <c:lblOffset val="50"/>
        <c:noMultiLvlLbl val="0"/>
      </c:catAx>
      <c:valAx>
        <c:axId val="154031744"/>
        <c:scaling>
          <c:orientation val="minMax"/>
          <c:max val="8000"/>
        </c:scaling>
        <c:delete val="1"/>
        <c:axPos val="l"/>
        <c:numFmt formatCode="#,##0" sourceLinked="1"/>
        <c:majorTickMark val="out"/>
        <c:minorTickMark val="none"/>
        <c:tickLblPos val="nextTo"/>
        <c:crossAx val="15425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63555762949099E-3"/>
          <c:y val="9.6788783355947497E-2"/>
          <c:w val="0.99066728884740995"/>
          <c:h val="0.71379466304839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'4.5.1 agencias bancárias'!$A$5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31E1D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5624987184229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145824191417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807104221898E-3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45833213719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bancárias'!$B$5:$E$5</c:f>
              <c:numCache>
                <c:formatCode>General</c:formatCode>
                <c:ptCount val="4"/>
                <c:pt idx="0">
                  <c:v>71</c:v>
                </c:pt>
                <c:pt idx="1">
                  <c:v>11</c:v>
                </c:pt>
                <c:pt idx="2">
                  <c:v>46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'4.5.1 agencias bancárias'!$A$6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531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2480710422190299E-3"/>
                  <c:y val="0.145833213719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547281212075202E-17"/>
                  <c:y val="0.124999897473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80710422190398E-3"/>
                  <c:y val="0.145833213719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480710422189201E-3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bancárias'!$B$6:$E$6</c:f>
              <c:numCache>
                <c:formatCode>General</c:formatCode>
                <c:ptCount val="4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70</c:v>
                </c:pt>
              </c:numCache>
            </c:numRef>
          </c:val>
        </c:ser>
        <c:ser>
          <c:idx val="2"/>
          <c:order val="2"/>
          <c:tx>
            <c:strRef>
              <c:f>'4.5.1 agencias bancárias'!$A$7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3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354165555966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4807104221898E-3"/>
                  <c:y val="0.1354165555966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80710422190398E-3"/>
                  <c:y val="0.124999897473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4807104221916E-3"/>
                  <c:y val="0.1249990772645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4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Tahoma" panose="020B0604030504040204" pitchFamily="34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bancárias'!$B$7:$E$7</c:f>
              <c:numCache>
                <c:formatCode>General</c:formatCode>
                <c:ptCount val="4"/>
                <c:pt idx="0">
                  <c:v>63</c:v>
                </c:pt>
                <c:pt idx="1">
                  <c:v>17</c:v>
                </c:pt>
                <c:pt idx="2">
                  <c:v>48</c:v>
                </c:pt>
                <c:pt idx="3">
                  <c:v>72</c:v>
                </c:pt>
              </c:numCache>
            </c:numRef>
          </c:val>
        </c:ser>
        <c:ser>
          <c:idx val="3"/>
          <c:order val="3"/>
          <c:tx>
            <c:strRef>
              <c:f>'4.5.1 agencias bancárias'!$A$8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68C8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2480710422190398E-3"/>
                  <c:y val="0.124999897473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480710422190398E-3"/>
                  <c:y val="0.145833213719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80710422190398E-3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961420844380797E-3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bancárias'!$B$8:$E$8</c:f>
              <c:numCache>
                <c:formatCode>General</c:formatCode>
                <c:ptCount val="4"/>
                <c:pt idx="0">
                  <c:v>63</c:v>
                </c:pt>
                <c:pt idx="1">
                  <c:v>19</c:v>
                </c:pt>
                <c:pt idx="2">
                  <c:v>48</c:v>
                </c:pt>
                <c:pt idx="3">
                  <c:v>78</c:v>
                </c:pt>
              </c:numCache>
            </c:numRef>
          </c:val>
        </c:ser>
        <c:ser>
          <c:idx val="4"/>
          <c:order val="4"/>
          <c:tx>
            <c:strRef>
              <c:f>'4.5.1 agencias bancárias'!$A$9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CCBCA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2.9773640606037601E-17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80710422189201E-3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354165555966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bancárias'!$B$9:$E$9</c:f>
              <c:numCache>
                <c:formatCode>General</c:formatCode>
                <c:ptCount val="4"/>
                <c:pt idx="0">
                  <c:v>58</c:v>
                </c:pt>
                <c:pt idx="1">
                  <c:v>19</c:v>
                </c:pt>
                <c:pt idx="2">
                  <c:v>48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4"/>
        <c:axId val="153834496"/>
        <c:axId val="154714112"/>
      </c:barChart>
      <c:catAx>
        <c:axId val="1538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993735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4714112"/>
        <c:crosses val="autoZero"/>
        <c:auto val="1"/>
        <c:lblAlgn val="ctr"/>
        <c:lblOffset val="100"/>
        <c:noMultiLvlLbl val="0"/>
      </c:catAx>
      <c:valAx>
        <c:axId val="154714112"/>
        <c:scaling>
          <c:orientation val="minMax"/>
          <c:max val="8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53834496"/>
        <c:crosses val="autoZero"/>
        <c:crossBetween val="between"/>
        <c:majorUnit val="20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40619509338195"/>
          <c:w val="1"/>
          <c:h val="8.5593500862127206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367403121302"/>
          <c:y val="0.29993853960749201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básica'!$B$7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37F2D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A2B33F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D3DC9C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21716370039128538"/>
                  <c:y val="-6.060989301399396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9782450339376298"/>
                  <c:y val="0.12627021274311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434940051581875"/>
                  <c:y val="-9.596645934424391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234499177513859"/>
                  <c:y val="-0.1717288256117363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842094386330504E-2"/>
                  <c:y val="-0.1919313278776475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3577724329613947"/>
                  <c:y val="-0.1464739081171520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básica'!$A$9,'1.1.1-1.1.3 educ básica'!$A$12,'1.1.1-1.1.3 educ básica'!$A$15,'1.1.1-1.1.3 educ básica'!$A$16,'1.1.1-1.1.3 educ básica'!$A$17,'1.1.1-1.1.3 educ básica'!$A$18)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 Propedêutico</c:v>
                </c:pt>
                <c:pt idx="3">
                  <c:v>Profissional </c:v>
                </c:pt>
                <c:pt idx="4">
                  <c:v>Especial - classes exclusivas</c:v>
                </c:pt>
                <c:pt idx="5">
                  <c:v>Jovens e adultos total</c:v>
                </c:pt>
              </c:strCache>
            </c:strRef>
          </c:cat>
          <c:val>
            <c:numRef>
              <c:f>('1.1.1-1.1.3 educ básica'!$B$9,'1.1.1-1.1.3 educ básica'!$B$12,'1.1.1-1.1.3 educ básica'!$B$15,'1.1.1-1.1.3 educ básica'!$B$16,'1.1.1-1.1.3 educ básica'!$B$17,'1.1.1-1.1.3 educ básica'!$B$18)</c:f>
              <c:numCache>
                <c:formatCode>#,##0</c:formatCode>
                <c:ptCount val="6"/>
                <c:pt idx="0">
                  <c:v>114157</c:v>
                </c:pt>
                <c:pt idx="1">
                  <c:v>564168</c:v>
                </c:pt>
                <c:pt idx="2">
                  <c:v>129996</c:v>
                </c:pt>
                <c:pt idx="3">
                  <c:v>4875</c:v>
                </c:pt>
                <c:pt idx="4">
                  <c:v>391</c:v>
                </c:pt>
                <c:pt idx="5">
                  <c:v>100905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/>
              <a:t> Número de admissões e desligamentos em Alagoas – 2013-2017</a:t>
            </a:r>
          </a:p>
        </c:rich>
      </c:tx>
      <c:layout>
        <c:manualLayout>
          <c:xMode val="edge"/>
          <c:yMode val="edge"/>
          <c:x val="0.24154196486662299"/>
          <c:y val="1.57728706624606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7404393816111E-2"/>
          <c:y val="0.22356935014549001"/>
          <c:w val="0.97786818551667998"/>
          <c:h val="0.67264791464597495"/>
        </c:manualLayout>
      </c:layout>
      <c:lineChart>
        <c:grouping val="standard"/>
        <c:varyColors val="0"/>
        <c:ser>
          <c:idx val="0"/>
          <c:order val="0"/>
          <c:tx>
            <c:v>Admissões</c:v>
          </c:tx>
          <c:spPr>
            <a:ln w="15875" cap="rnd" cmpd="sng" algn="ctr">
              <a:solidFill>
                <a:srgbClr val="233C5B"/>
              </a:solidFill>
              <a:prstDash val="solid"/>
              <a:round/>
            </a:ln>
            <a:effectLst>
              <a:outerShdw blurRad="50800" dist="38100" dir="18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4"/>
            <c:spPr>
              <a:solidFill>
                <a:srgbClr val="233C5B"/>
              </a:solidFill>
              <a:ln w="9525" cap="flat" cmpd="sng" algn="ctr">
                <a:solidFill>
                  <a:srgbClr val="233C5B"/>
                </a:solidFill>
                <a:prstDash val="solid"/>
                <a:round/>
              </a:ln>
              <a:effectLst>
                <a:outerShdw blurRad="50800" dist="38100" dir="18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8.4834586248926397E-2"/>
                  <c:y val="8.986583656757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361908468168503E-2"/>
                  <c:y val="6.7399749506442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361908468168503E-2"/>
                  <c:y val="8.9866332675256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61908468168503E-2"/>
                  <c:y val="0.1010996242596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05175388154099E-3"/>
                  <c:y val="2.50729475127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rgbClr val="1C314A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'4.1-4.3 admissões desligamentos'!$B$3:$F$3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'4.1-4.3 admissões desligamentos'!$B$12:$F$12</c:f>
              <c:numCache>
                <c:formatCode>#,##0</c:formatCode>
                <c:ptCount val="5"/>
                <c:pt idx="0">
                  <c:v>142501</c:v>
                </c:pt>
                <c:pt idx="1">
                  <c:v>136324</c:v>
                </c:pt>
                <c:pt idx="2">
                  <c:v>127201</c:v>
                </c:pt>
                <c:pt idx="3">
                  <c:v>107328</c:v>
                </c:pt>
                <c:pt idx="4">
                  <c:v>101000</c:v>
                </c:pt>
              </c:numCache>
            </c:numRef>
          </c:val>
          <c:smooth val="0"/>
        </c:ser>
        <c:ser>
          <c:idx val="1"/>
          <c:order val="1"/>
          <c:tx>
            <c:v>Demissões</c:v>
          </c:tx>
          <c:spPr>
            <a:ln w="15875" cap="rnd" cmpd="sng" algn="ctr">
              <a:solidFill>
                <a:srgbClr val="477BB9"/>
              </a:solidFill>
              <a:prstDash val="solid"/>
              <a:round/>
            </a:ln>
            <a:effectLst>
              <a:outerShdw blurRad="50800" dist="38100" dir="18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"/>
            <c:spPr>
              <a:solidFill>
                <a:srgbClr val="477BB9"/>
              </a:solidFill>
              <a:ln w="9525" cap="flat" cmpd="sng" algn="ctr">
                <a:solidFill>
                  <a:srgbClr val="477BB9"/>
                </a:solidFill>
                <a:prstDash val="solid"/>
                <a:round/>
              </a:ln>
              <a:effectLst>
                <a:outerShdw blurRad="50800" dist="38100" dir="18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1.71249560143859E-3"/>
                  <c:y val="1.2247875660799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022754877229E-3"/>
                  <c:y val="9.6950346189292897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927114018413102E-3"/>
                  <c:y val="2.0008814083837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534994241398199E-2"/>
                  <c:y val="2.3131222145287699E-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964475540039102E-2"/>
                  <c:y val="1.192998906003489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1"/>
              <a:lstStyle/>
              <a:p>
                <a:pPr>
                  <a:defRPr lang="pt-BR" sz="500" b="1" i="0" u="none" strike="noStrike" kern="1200" baseline="0">
                    <a:solidFill>
                      <a:srgbClr val="325B86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'4.1-4.3 admissões desligamentos'!$B$3:$F$3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'4.1-4.3 admissões desligamentos'!$B$35:$F$35</c:f>
              <c:numCache>
                <c:formatCode>#,##0</c:formatCode>
                <c:ptCount val="5"/>
                <c:pt idx="0">
                  <c:v>148108</c:v>
                </c:pt>
                <c:pt idx="1">
                  <c:v>142570</c:v>
                </c:pt>
                <c:pt idx="2">
                  <c:v>132688</c:v>
                </c:pt>
                <c:pt idx="3">
                  <c:v>117977</c:v>
                </c:pt>
                <c:pt idx="4">
                  <c:v>109324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0608"/>
        <c:axId val="69104704"/>
      </c:lineChart>
      <c:catAx>
        <c:axId val="111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3379CD"/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69104704"/>
        <c:crosses val="autoZero"/>
        <c:auto val="1"/>
        <c:lblAlgn val="ctr"/>
        <c:lblOffset val="20"/>
        <c:tickLblSkip val="1"/>
        <c:noMultiLvlLbl val="0"/>
      </c:catAx>
      <c:valAx>
        <c:axId val="69104704"/>
        <c:scaling>
          <c:orientation val="minMax"/>
          <c:max val="150000"/>
          <c:min val="90000"/>
        </c:scaling>
        <c:delete val="1"/>
        <c:axPos val="l"/>
        <c:numFmt formatCode="#,##0" sourceLinked="1"/>
        <c:majorTickMark val="out"/>
        <c:minorTickMark val="none"/>
        <c:tickLblPos val="nextTo"/>
        <c:crossAx val="111300608"/>
        <c:crosses val="autoZero"/>
        <c:crossBetween val="between"/>
        <c:majorUnit val="30000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540179643299082"/>
          <c:y val="9.5688748685594099E-2"/>
          <c:w val="0.15906152075009389"/>
          <c:h val="0.217139852786539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E9EFF7"/>
        </a:gs>
        <a:gs pos="98000">
          <a:srgbClr val="FFFFFF"/>
        </a:gs>
        <a:gs pos="0">
          <a:srgbClr val="000000"/>
        </a:gs>
        <a:gs pos="49000">
          <a:srgbClr val="F4F7FB">
            <a:alpha val="100000"/>
          </a:srgbClr>
        </a:gs>
        <a:gs pos="0">
          <a:schemeClr val="accent1">
            <a:lumMod val="40000"/>
            <a:lumOff val="60000"/>
          </a:schemeClr>
        </a:gs>
      </a:gsLst>
      <a:lin ang="16200000" scaled="0"/>
    </a:gra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367403121302"/>
          <c:y val="0.29993853960749201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básica'!$F$7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37F2D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A2B33F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D3DC9C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21716370039128538"/>
                  <c:y val="-6.060989301399396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9782450339376298"/>
                  <c:y val="0.12627021274311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434940051581875"/>
                  <c:y val="-9.596645934424391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234499177513859"/>
                  <c:y val="-0.1717288256117363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842094386330504E-2"/>
                  <c:y val="-0.1919313278776475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3577724329613947"/>
                  <c:y val="-0.1464739081171520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básica'!$A$9,'1.1.1-1.1.3 educ básica'!$A$12,'1.1.1-1.1.3 educ básica'!$A$15,'1.1.1-1.1.3 educ básica'!$A$16,'1.1.1-1.1.3 educ básica'!$A$17,'1.1.1-1.1.3 educ básica'!$A$18)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 Propedêutico</c:v>
                </c:pt>
                <c:pt idx="3">
                  <c:v>Profissional </c:v>
                </c:pt>
                <c:pt idx="4">
                  <c:v>Especial - classes exclusivas</c:v>
                </c:pt>
                <c:pt idx="5">
                  <c:v>Jovens e adultos total</c:v>
                </c:pt>
              </c:strCache>
            </c:strRef>
          </c:cat>
          <c:val>
            <c:numRef>
              <c:f>('1.1.1-1.1.3 educ básica'!$F$9,'1.1.1-1.1.3 educ básica'!$F$12,'1.1.1-1.1.3 educ básica'!$F$15,'1.1.1-1.1.3 educ básica'!$F$16,'1.1.1-1.1.3 educ básica'!$F$17,'1.1.1-1.1.3 educ básica'!$F$18)</c:f>
              <c:numCache>
                <c:formatCode>#,##0</c:formatCode>
                <c:ptCount val="6"/>
                <c:pt idx="0">
                  <c:v>126384</c:v>
                </c:pt>
                <c:pt idx="1">
                  <c:v>503322</c:v>
                </c:pt>
                <c:pt idx="2">
                  <c:v>109336</c:v>
                </c:pt>
                <c:pt idx="3">
                  <c:v>23430</c:v>
                </c:pt>
                <c:pt idx="4">
                  <c:v>140</c:v>
                </c:pt>
                <c:pt idx="5">
                  <c:v>114049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0080313927349"/>
          <c:y val="0.29993863447183688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básica'!$B$51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17D2B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92A1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ABBC4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BCCA6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rgbClr val="D8E0A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6.8251448694404013E-2"/>
                  <c:y val="-0.1818296790419818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3577773185339557"/>
                  <c:y val="-0.1111185348950323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601468700823646"/>
                  <c:y val="-9.596645934424395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4818757471872535"/>
                  <c:y val="0.1262694173376906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442387129838489"/>
                  <c:y val="-4.54574197604954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861408031783581"/>
                  <c:y val="-0.131321434863653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2212739325878923E-2"/>
                  <c:y val="-0.2121346255489788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-0.1969825499981904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básica'!$A$53,'1.1.1-1.1.3 educ básica'!$A$54,'1.1.1-1.1.3 educ básica'!$A$55,'1.1.1-1.1.3 educ básica'!$A$58,'1.1.1-1.1.3 educ básica'!$A$61,'1.1.1-1.1.3 educ básica'!$A$62,'1.1.1-1.1.3 educ básica'!$A$63,'1.1.1-1.1.3 educ básica'!$A$64)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básica'!$B$53,'1.1.1-1.1.3 educ básica'!$B$54,'1.1.1-1.1.3 educ básica'!$B$55,'1.1.1-1.1.3 educ básica'!$B$58,'1.1.1-1.1.3 educ básica'!$B$61,'1.1.1-1.1.3 educ básica'!$B$62,'1.1.1-1.1.3 educ básica'!$B$63,'1.1.1-1.1.3 educ básica'!$B$64)</c:f>
              <c:numCache>
                <c:formatCode>#,##0</c:formatCode>
                <c:ptCount val="8"/>
                <c:pt idx="0">
                  <c:v>20</c:v>
                </c:pt>
                <c:pt idx="1">
                  <c:v>38</c:v>
                </c:pt>
                <c:pt idx="2">
                  <c:v>2181</c:v>
                </c:pt>
                <c:pt idx="3">
                  <c:v>2725</c:v>
                </c:pt>
                <c:pt idx="4">
                  <c:v>352</c:v>
                </c:pt>
                <c:pt idx="5">
                  <c:v>22</c:v>
                </c:pt>
                <c:pt idx="6">
                  <c:v>15</c:v>
                </c:pt>
                <c:pt idx="7">
                  <c:v>1275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0080313927349"/>
          <c:y val="0.29993863447183688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básica'!$F$51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17D2B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92A1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ABBC4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BCCA6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rgbClr val="D8E0A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6.8251448694404013E-2"/>
                  <c:y val="-0.1818296790419818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3577773185339557"/>
                  <c:y val="-0.1111185348950323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601468700823646"/>
                  <c:y val="-9.596645934424395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4818757471872535"/>
                  <c:y val="0.1262694173376906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442387129838489"/>
                  <c:y val="-4.54574197604954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861408031783581"/>
                  <c:y val="-0.131321434863653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2212739325878923E-2"/>
                  <c:y val="-0.2121346255489788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-0.1969825499981904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básica'!$A$53,'1.1.1-1.1.3 educ básica'!$A$54,'1.1.1-1.1.3 educ básica'!$A$55,'1.1.1-1.1.3 educ básica'!$A$58,'1.1.1-1.1.3 educ básica'!$A$61,'1.1.1-1.1.3 educ básica'!$A$62,'1.1.1-1.1.3 educ básica'!$A$63,'1.1.1-1.1.3 educ básica'!$A$64)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básica'!$F$53,'1.1.1-1.1.3 educ básica'!$F$54,'1.1.1-1.1.3 educ básica'!$F$55,'1.1.1-1.1.3 educ básica'!$F$58,'1.1.1-1.1.3 educ básica'!$F$61,'1.1.1-1.1.3 educ básica'!$F$62,'1.1.1-1.1.3 educ básica'!$F$63,'1.1.1-1.1.3 educ básica'!$F$64)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2056</c:v>
                </c:pt>
                <c:pt idx="3">
                  <c:v>2463</c:v>
                </c:pt>
                <c:pt idx="4">
                  <c:v>379</c:v>
                </c:pt>
                <c:pt idx="5">
                  <c:v>59</c:v>
                </c:pt>
                <c:pt idx="6">
                  <c:v>5</c:v>
                </c:pt>
                <c:pt idx="7">
                  <c:v>1159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82972558227475"/>
          <c:y val="0.29993863447183688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básica'!$B$100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17D2B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92A1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ABBC4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D8E0A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8.0660803002477355E-2"/>
                  <c:y val="-0.171728427909026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095902323724877"/>
                  <c:y val="-0.1111185348950322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2806096999134765"/>
                  <c:y val="0.1161681662047349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4818757471872535"/>
                  <c:y val="0.1262694173376906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442387129838489"/>
                  <c:y val="-4.54574197604954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7993612602432135"/>
                  <c:y val="-0.131321434863653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8417416479915656E-2"/>
                  <c:y val="-0.1818296790419819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-0.1969825499981904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básica'!$A$102,'1.1.1-1.1.3 educ básica'!$A$103,'1.1.1-1.1.3 educ básica'!$A$106,'1.1.1-1.1.3 educ básica'!$A$109,'1.1.1-1.1.3 educ básica'!$A$110,'1.1.1-1.1.3 educ básica'!$A$111,'1.1.1-1.1.3 educ básica'!$A$112)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básica'!$B$102,'1.1.1-1.1.3 educ básica'!$B$103,'1.1.1-1.1.3 educ básica'!$B$106,'1.1.1-1.1.3 educ básica'!$B$109,'1.1.1-1.1.3 educ básica'!$B$110,'1.1.1-1.1.3 educ básica'!$B$111,'1.1.1-1.1.3 educ básica'!$B$112)</c:f>
              <c:numCache>
                <c:formatCode>#,##0</c:formatCode>
                <c:ptCount val="7"/>
                <c:pt idx="0">
                  <c:v>0</c:v>
                </c:pt>
                <c:pt idx="1">
                  <c:v>6103</c:v>
                </c:pt>
                <c:pt idx="2">
                  <c:v>22305</c:v>
                </c:pt>
                <c:pt idx="3">
                  <c:v>5587</c:v>
                </c:pt>
                <c:pt idx="4">
                  <c:v>289</c:v>
                </c:pt>
                <c:pt idx="5">
                  <c:v>57</c:v>
                </c:pt>
                <c:pt idx="6">
                  <c:v>5989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82972558227475"/>
          <c:y val="0.29993863447183688"/>
          <c:w val="0.70342992312241304"/>
          <c:h val="0.55287009063444104"/>
        </c:manualLayout>
      </c:layout>
      <c:doughnutChart>
        <c:varyColors val="1"/>
        <c:ser>
          <c:idx val="0"/>
          <c:order val="0"/>
          <c:tx>
            <c:strRef>
              <c:f>'1.1.1-1.1.3 educ básica'!$F$100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292D1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3B4117">
                  <a:alpha val="98824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5A632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717D2B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92A139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ABBC4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D8E0A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8.0660803002477355E-2"/>
                  <c:y val="-0.171728427909026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095902323724877"/>
                  <c:y val="-0.1111185348950322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2806096999134765"/>
                  <c:y val="0.1161681662047349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4818757471872535"/>
                  <c:y val="0.1262694173376906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442387129838489"/>
                  <c:y val="-4.54574197604954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7993612602432135"/>
                  <c:y val="-0.131321434863653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8417416479915656E-2"/>
                  <c:y val="-0.1818296790419819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-0.1969825499981904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0" tIns="0" rIns="0" bIns="0" anchor="ctr" anchorCtr="0"/>
              <a:lstStyle/>
              <a:p>
                <a:pPr>
                  <a:defRPr lang="pt-BR" sz="5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('1.1.1-1.1.3 educ básica'!$A$102,'1.1.1-1.1.3 educ básica'!$A$103,'1.1.1-1.1.3 educ básica'!$A$106,'1.1.1-1.1.3 educ básica'!$A$109,'1.1.1-1.1.3 educ básica'!$A$110,'1.1.1-1.1.3 educ básica'!$A$111,'1.1.1-1.1.3 educ básica'!$A$112)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básica'!$F$102,'1.1.1-1.1.3 educ básica'!$F$103,'1.1.1-1.1.3 educ básica'!$F$106,'1.1.1-1.1.3 educ básica'!$F$109,'1.1.1-1.1.3 educ básica'!$F$110,'1.1.1-1.1.3 educ básica'!$F$111,'1.1.1-1.1.3 educ básica'!$F$112)</c:f>
              <c:numCache>
                <c:formatCode>#,##0</c:formatCode>
                <c:ptCount val="7"/>
                <c:pt idx="0">
                  <c:v>0</c:v>
                </c:pt>
                <c:pt idx="1">
                  <c:v>7376</c:v>
                </c:pt>
                <c:pt idx="2">
                  <c:v>21559</c:v>
                </c:pt>
                <c:pt idx="3">
                  <c:v>5793</c:v>
                </c:pt>
                <c:pt idx="4">
                  <c:v>1386</c:v>
                </c:pt>
                <c:pt idx="5">
                  <c:v>7</c:v>
                </c:pt>
                <c:pt idx="6">
                  <c:v>6598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0"/>
        <c:holeSize val="2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>
          <a:solidFill>
            <a:sysClr val="windowText" lastClr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01019367991902E-6"/>
          <c:y val="1.56534256977869E-2"/>
          <c:w val="0.99351911314984698"/>
          <c:h val="0.86702942295890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'1.2.1-1.2.3 ensino sup'!$B$28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0321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('1.2.1-1.2.3 ensino sup'!$A$34,'1.2.1-1.2.3 ensino sup'!$A$63)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sup'!$B$34,'1.2.1-1.2.3 ensino sup'!$B$63)</c:f>
              <c:numCache>
                <c:formatCode>#,##0</c:formatCode>
                <c:ptCount val="2"/>
                <c:pt idx="0">
                  <c:v>92255</c:v>
                </c:pt>
                <c:pt idx="1">
                  <c:v>29281</c:v>
                </c:pt>
              </c:numCache>
            </c:numRef>
          </c:val>
        </c:ser>
        <c:ser>
          <c:idx val="1"/>
          <c:order val="1"/>
          <c:tx>
            <c:strRef>
              <c:f>'1.2.1-1.2.3 ensino sup'!$C$28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E5A2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('1.2.1-1.2.3 ensino sup'!$A$34,'1.2.1-1.2.3 ensino sup'!$A$63)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sup'!$C$34,'1.2.1-1.2.3 ensino sup'!$C$63)</c:f>
              <c:numCache>
                <c:formatCode>#,##0</c:formatCode>
                <c:ptCount val="2"/>
                <c:pt idx="0">
                  <c:v>98165</c:v>
                </c:pt>
                <c:pt idx="1">
                  <c:v>31271</c:v>
                </c:pt>
              </c:numCache>
            </c:numRef>
          </c:val>
        </c:ser>
        <c:ser>
          <c:idx val="2"/>
          <c:order val="2"/>
          <c:tx>
            <c:strRef>
              <c:f>'1.2.1-1.2.3 ensino sup'!$D$28:$D$28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78D37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('1.2.1-1.2.3 ensino sup'!$A$34,'1.2.1-1.2.3 ensino sup'!$A$63)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sup'!$D$34,'1.2.1-1.2.3 ensino sup'!$D$63)</c:f>
              <c:numCache>
                <c:formatCode>#,##0</c:formatCode>
                <c:ptCount val="2"/>
                <c:pt idx="0">
                  <c:v>101198</c:v>
                </c:pt>
                <c:pt idx="1">
                  <c:v>34339</c:v>
                </c:pt>
              </c:numCache>
            </c:numRef>
          </c:val>
        </c:ser>
        <c:ser>
          <c:idx val="3"/>
          <c:order val="3"/>
          <c:tx>
            <c:strRef>
              <c:f>'1.2.1-1.2.3 ensino sup'!$E$28:$E$28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EC365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('1.2.1-1.2.3 ensino sup'!$A$34,'1.2.1-1.2.3 ensino sup'!$A$63)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sup'!$E$34,'1.2.1-1.2.3 ensino sup'!$E$63)</c:f>
              <c:numCache>
                <c:formatCode>#,##0</c:formatCode>
                <c:ptCount val="2"/>
                <c:pt idx="0">
                  <c:v>101389</c:v>
                </c:pt>
                <c:pt idx="1">
                  <c:v>31051</c:v>
                </c:pt>
              </c:numCache>
            </c:numRef>
          </c:val>
        </c:ser>
        <c:ser>
          <c:idx val="4"/>
          <c:order val="4"/>
          <c:tx>
            <c:strRef>
              <c:f>'1.2.1-1.2.3 ensino sup'!$F$28:$F$28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DFAB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('1.2.1-1.2.3 ensino sup'!$A$34,'1.2.1-1.2.3 ensino sup'!$A$63)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sup'!$F$34,'1.2.1-1.2.3 ensino sup'!$F$63)</c:f>
              <c:numCache>
                <c:formatCode>#,##0</c:formatCode>
                <c:ptCount val="2"/>
                <c:pt idx="0">
                  <c:v>96637</c:v>
                </c:pt>
                <c:pt idx="1">
                  <c:v>32161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6064256"/>
        <c:axId val="155477696"/>
      </c:barChart>
      <c:catAx>
        <c:axId val="156064256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6350" cap="flat" cmpd="sng" algn="ctr">
            <a:solidFill>
              <a:srgbClr val="6D782A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477696"/>
        <c:crosses val="autoZero"/>
        <c:auto val="1"/>
        <c:lblAlgn val="ctr"/>
        <c:lblOffset val="100"/>
        <c:tickLblSkip val="1"/>
        <c:noMultiLvlLbl val="0"/>
      </c:catAx>
      <c:valAx>
        <c:axId val="155477696"/>
        <c:scaling>
          <c:orientation val="minMax"/>
          <c:max val="10500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6064256"/>
        <c:crosses val="autoZero"/>
        <c:crossBetween val="between"/>
        <c:majorUnit val="5000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6.8058868501529104E-2"/>
          <c:y val="0.93677441912556103"/>
          <c:w val="0.85417278287461795"/>
          <c:h val="6.3225580874439302E-2"/>
        </c:manualLayout>
      </c:layout>
      <c:overlay val="0"/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7573695760372802E-2"/>
          <c:w val="1"/>
          <c:h val="0.806975645898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'3.1-3.3 eleitores'!$B$4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0321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'3.1-3.3 eleitores'!$A$6:$A$7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'3.1-3.3 eleitores'!$B$6:$B$7</c:f>
              <c:numCache>
                <c:formatCode>#,##0</c:formatCode>
                <c:ptCount val="2"/>
                <c:pt idx="0">
                  <c:v>897127</c:v>
                </c:pt>
                <c:pt idx="1">
                  <c:v>1040024</c:v>
                </c:pt>
              </c:numCache>
            </c:numRef>
          </c:val>
        </c:ser>
        <c:ser>
          <c:idx val="1"/>
          <c:order val="1"/>
          <c:tx>
            <c:strRef>
              <c:f>'3.1-3.3 eleitores'!$C$4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E5A2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'3.1-3.3 eleitores'!$A$6:$A$7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'3.1-3.3 eleitores'!$C$6:$C$7</c:f>
              <c:numCache>
                <c:formatCode>#,##0</c:formatCode>
                <c:ptCount val="2"/>
                <c:pt idx="0">
                  <c:v>926724</c:v>
                </c:pt>
                <c:pt idx="1">
                  <c:v>1069757</c:v>
                </c:pt>
              </c:numCache>
            </c:numRef>
          </c:val>
        </c:ser>
        <c:ser>
          <c:idx val="2"/>
          <c:order val="2"/>
          <c:tx>
            <c:strRef>
              <c:f>'3.1-3.3 eleitores'!$D$4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78D37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'3.1-3.3 eleitores'!$A$6:$A$7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'3.1-3.3 eleitores'!$D$6:$D$7</c:f>
              <c:numCache>
                <c:formatCode>#,##0</c:formatCode>
                <c:ptCount val="2"/>
                <c:pt idx="0">
                  <c:v>954347</c:v>
                </c:pt>
                <c:pt idx="1">
                  <c:v>1096740</c:v>
                </c:pt>
              </c:numCache>
            </c:numRef>
          </c:val>
        </c:ser>
        <c:ser>
          <c:idx val="3"/>
          <c:order val="3"/>
          <c:tx>
            <c:strRef>
              <c:f>'3.1-3.3 eleitores'!$E$4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C365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'3.1-3.3 eleitores'!$A$6:$A$7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'3.1-3.3 eleitores'!$E$6:$E$7</c:f>
              <c:numCache>
                <c:formatCode>#,##0</c:formatCode>
                <c:ptCount val="2"/>
                <c:pt idx="0">
                  <c:v>1001260</c:v>
                </c:pt>
                <c:pt idx="1">
                  <c:v>1140754</c:v>
                </c:pt>
              </c:numCache>
            </c:numRef>
          </c:val>
        </c:ser>
        <c:ser>
          <c:idx val="4"/>
          <c:order val="4"/>
          <c:tx>
            <c:strRef>
              <c:f>'3.1-3.3 eleitores'!$F$4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9DFAB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'3.1-3.3 eleitores'!$A$6:$A$7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'3.1-3.3 eleitores'!$F$6:$F$7</c:f>
              <c:numCache>
                <c:formatCode>#,##0</c:formatCode>
                <c:ptCount val="2"/>
                <c:pt idx="0">
                  <c:v>993482</c:v>
                </c:pt>
                <c:pt idx="1">
                  <c:v>1137100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10"/>
        <c:axId val="155726336"/>
        <c:axId val="155480576"/>
      </c:barChart>
      <c:catAx>
        <c:axId val="155726336"/>
        <c:scaling>
          <c:orientation val="minMax"/>
        </c:scaling>
        <c:delete val="0"/>
        <c:axPos val="b"/>
        <c:numFmt formatCode="0" sourceLinked="1"/>
        <c:majorTickMark val="out"/>
        <c:minorTickMark val="in"/>
        <c:tickLblPos val="nextTo"/>
        <c:spPr>
          <a:ln w="3175" cap="flat" cmpd="sng" algn="ctr">
            <a:solidFill>
              <a:srgbClr val="6D782A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5480576"/>
        <c:crosses val="autoZero"/>
        <c:auto val="1"/>
        <c:lblAlgn val="ctr"/>
        <c:lblOffset val="100"/>
        <c:noMultiLvlLbl val="0"/>
      </c:catAx>
      <c:valAx>
        <c:axId val="1554805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57263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06976975979299"/>
          <c:y val="0.92831147641857437"/>
          <c:w val="0.69124314761287797"/>
          <c:h val="6.4187836885438804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  <a:effectLst/>
  </c:spPr>
  <c:txPr>
    <a:bodyPr/>
    <a:lstStyle/>
    <a:p>
      <a:pPr>
        <a:defRPr lang="pt-BR" sz="45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364933741080501E-3"/>
          <c:y val="3.5380167234123815E-2"/>
          <c:w val="0.99676350662589197"/>
          <c:h val="0.8411735388803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 intern hos '!$B$2:$D$2</c:f>
              <c:strCache>
                <c:ptCount val="1"/>
                <c:pt idx="0">
                  <c:v>INTERNAÇÕES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571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6F7A2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909F37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BFCD6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DAE2A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'4.4 intern hos '!$A$4:$A$8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'4.4 intern hos '!$D$4:$D$8</c:f>
              <c:numCache>
                <c:formatCode>_(* #,##0_);_(* \(#,##0\);_(* "-"??_);_(@_)</c:formatCode>
                <c:ptCount val="5"/>
                <c:pt idx="0">
                  <c:v>165204</c:v>
                </c:pt>
                <c:pt idx="1">
                  <c:v>156979</c:v>
                </c:pt>
                <c:pt idx="2">
                  <c:v>154908</c:v>
                </c:pt>
                <c:pt idx="3">
                  <c:v>159644</c:v>
                </c:pt>
                <c:pt idx="4">
                  <c:v>161602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54955264"/>
        <c:axId val="155482880"/>
      </c:barChart>
      <c:catAx>
        <c:axId val="1549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6D782A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4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5482880"/>
        <c:crosses val="autoZero"/>
        <c:auto val="1"/>
        <c:lblAlgn val="ctr"/>
        <c:lblOffset val="100"/>
        <c:noMultiLvlLbl val="0"/>
      </c:catAx>
      <c:valAx>
        <c:axId val="1554828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5495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811711720345601E-2"/>
          <c:y val="2.9870370370370402E-3"/>
          <c:w val="0.96797072069913603"/>
          <c:h val="0.82019949494949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 bene conc'!$A$6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03214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conc'!$C$6:$D$6</c:f>
              <c:numCache>
                <c:formatCode>#,##0</c:formatCode>
                <c:ptCount val="2"/>
                <c:pt idx="0">
                  <c:v>43066</c:v>
                </c:pt>
                <c:pt idx="1">
                  <c:v>24018</c:v>
                </c:pt>
              </c:numCache>
            </c:numRef>
          </c:val>
        </c:ser>
        <c:ser>
          <c:idx val="1"/>
          <c:order val="1"/>
          <c:tx>
            <c:strRef>
              <c:f>'5.1 bene conc'!$A$7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E5A24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conc'!$C$7:$D$7</c:f>
              <c:numCache>
                <c:formatCode>#,##0</c:formatCode>
                <c:ptCount val="2"/>
                <c:pt idx="0">
                  <c:v>39436</c:v>
                </c:pt>
                <c:pt idx="1">
                  <c:v>22384</c:v>
                </c:pt>
              </c:numCache>
            </c:numRef>
          </c:val>
        </c:ser>
        <c:ser>
          <c:idx val="2"/>
          <c:order val="2"/>
          <c:tx>
            <c:strRef>
              <c:f>'5.1 bene conc'!$A$8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78D37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conc'!$C$8:$D$8</c:f>
              <c:numCache>
                <c:formatCode>#,##0</c:formatCode>
                <c:ptCount val="2"/>
                <c:pt idx="0">
                  <c:v>34381</c:v>
                </c:pt>
                <c:pt idx="1">
                  <c:v>20299</c:v>
                </c:pt>
              </c:numCache>
            </c:numRef>
          </c:val>
        </c:ser>
        <c:ser>
          <c:idx val="3"/>
          <c:order val="3"/>
          <c:tx>
            <c:strRef>
              <c:f>'5.1 bene conc'!$A$9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C365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conc'!$C$9:$D$9</c:f>
              <c:numCache>
                <c:formatCode>#,##0</c:formatCode>
                <c:ptCount val="2"/>
                <c:pt idx="0">
                  <c:v>41987</c:v>
                </c:pt>
                <c:pt idx="1">
                  <c:v>20677</c:v>
                </c:pt>
              </c:numCache>
            </c:numRef>
          </c:val>
        </c:ser>
        <c:ser>
          <c:idx val="4"/>
          <c:order val="4"/>
          <c:tx>
            <c:strRef>
              <c:f>'5.1 bene conc'!$A$10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9DFAB"/>
            </a:solidFill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conc'!$C$10:$D$10</c:f>
              <c:numCache>
                <c:formatCode>#,##0</c:formatCode>
                <c:ptCount val="2"/>
                <c:pt idx="0">
                  <c:v>42180</c:v>
                </c:pt>
                <c:pt idx="1">
                  <c:v>20531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55880448"/>
        <c:axId val="155550848"/>
      </c:barChart>
      <c:catAx>
        <c:axId val="1558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4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5550848"/>
        <c:crosses val="autoZero"/>
        <c:auto val="1"/>
        <c:lblAlgn val="ctr"/>
        <c:lblOffset val="100"/>
        <c:tickLblSkip val="1"/>
        <c:noMultiLvlLbl val="0"/>
      </c:catAx>
      <c:valAx>
        <c:axId val="155550848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55880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59210526315789"/>
          <c:y val="0.91517171717171697"/>
          <c:w val="0.50081578947368421"/>
          <c:h val="8.4828282828282822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269462542708699E-3"/>
          <c:y val="4.9991582491582488E-3"/>
          <c:w val="0.99897254409498304"/>
          <c:h val="0.82230976430976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 bene conc'!$A$6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0321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175438596491228E-3"/>
                  <c:y val="0.195741582491582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783117105509902E-3"/>
                  <c:y val="0.286653703703704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conc'!$F$5:$G$5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conc'!$F$6:$G$6</c:f>
              <c:numCache>
                <c:formatCode>#,##0</c:formatCode>
                <c:ptCount val="2"/>
                <c:pt idx="0">
                  <c:v>305127</c:v>
                </c:pt>
                <c:pt idx="1">
                  <c:v>177698</c:v>
                </c:pt>
              </c:numCache>
            </c:numRef>
          </c:val>
        </c:ser>
        <c:ser>
          <c:idx val="1"/>
          <c:order val="1"/>
          <c:tx>
            <c:strRef>
              <c:f>'5.1 bene conc'!$A$7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E5A24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5.8910529792143996E-3"/>
                  <c:y val="0.172182407407407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778020598044597E-3"/>
                  <c:y val="0.2747907407407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conc'!$F$5:$G$5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conc'!$F$7:$G$7</c:f>
              <c:numCache>
                <c:formatCode>#,##0</c:formatCode>
                <c:ptCount val="2"/>
                <c:pt idx="0">
                  <c:v>312114</c:v>
                </c:pt>
                <c:pt idx="1">
                  <c:v>183194</c:v>
                </c:pt>
              </c:numCache>
            </c:numRef>
          </c:val>
        </c:ser>
        <c:ser>
          <c:idx val="2"/>
          <c:order val="2"/>
          <c:tx>
            <c:strRef>
              <c:f>'5.1 bene conc'!$A$8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78D37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4720548302659199E-3"/>
                  <c:y val="0.15287037037036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725644810124496E-3"/>
                  <c:y val="0.28222222222222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conc'!$F$5:$G$5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conc'!$F$8:$G$8</c:f>
              <c:numCache>
                <c:formatCode>#,##0</c:formatCode>
                <c:ptCount val="2"/>
                <c:pt idx="0">
                  <c:v>317945</c:v>
                </c:pt>
                <c:pt idx="1">
                  <c:v>187530</c:v>
                </c:pt>
              </c:numCache>
            </c:numRef>
          </c:val>
        </c:ser>
        <c:ser>
          <c:idx val="3"/>
          <c:order val="3"/>
          <c:tx>
            <c:strRef>
              <c:f>'5.1 bene conc'!$A$9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C365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4725644810123897E-3"/>
                  <c:y val="0.1293518518518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725644810123299E-3"/>
                  <c:y val="0.28222222222222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conc'!$F$5:$G$5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conc'!$F$9:$G$9</c:f>
              <c:numCache>
                <c:formatCode>#,##0</c:formatCode>
                <c:ptCount val="2"/>
                <c:pt idx="0">
                  <c:v>327476</c:v>
                </c:pt>
                <c:pt idx="1">
                  <c:v>191375</c:v>
                </c:pt>
              </c:numCache>
            </c:numRef>
          </c:val>
        </c:ser>
        <c:ser>
          <c:idx val="4"/>
          <c:order val="4"/>
          <c:tx>
            <c:strRef>
              <c:f>'5.1 bene conc'!$A$10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9DFAB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4725644810125103E-3"/>
                  <c:y val="0.1175925925925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9451289620248E-2"/>
                  <c:y val="0.28222222222222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3480000" spcFirstLastPara="0" vertOverflow="ellipsis" vert="horz" wrap="square" lIns="38100" tIns="19050" rIns="38100" bIns="19050" anchor="ctr" anchorCtr="1"/>
              <a:lstStyle/>
              <a:p>
                <a:pPr>
                  <a:defRPr lang="pt-BR" sz="4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'5.1 bene conc'!$F$5:$G$5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'5.1 bene conc'!$F$10:$G$10</c:f>
              <c:numCache>
                <c:formatCode>#,##0</c:formatCode>
                <c:ptCount val="2"/>
                <c:pt idx="0">
                  <c:v>330347</c:v>
                </c:pt>
                <c:pt idx="1">
                  <c:v>194679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25395456"/>
        <c:axId val="155553152"/>
      </c:barChart>
      <c:catAx>
        <c:axId val="1253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solidFill>
              <a:srgbClr val="6D782A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4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55553152"/>
        <c:crosses val="autoZero"/>
        <c:auto val="1"/>
        <c:lblAlgn val="ctr"/>
        <c:lblOffset val="100"/>
        <c:tickLblSkip val="1"/>
        <c:noMultiLvlLbl val="0"/>
      </c:catAx>
      <c:valAx>
        <c:axId val="155553152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25395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4959210526315789"/>
          <c:y val="0.92586195286195272"/>
          <c:w val="0.50081578947368421"/>
          <c:h val="7.4138047138047156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45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45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 sz="550" b="0"/>
              <a:t>2012</a:t>
            </a:r>
          </a:p>
        </c:rich>
      </c:tx>
      <c:layout>
        <c:manualLayout>
          <c:xMode val="edge"/>
          <c:yMode val="edge"/>
          <c:x val="0.42747952981312098"/>
          <c:y val="2.0340740740740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326296717220699"/>
          <c:y val="0.240908333333333"/>
          <c:w val="0.40116924401605403"/>
          <c:h val="0.76024746852268099"/>
        </c:manualLayout>
      </c:layout>
      <c:pieChart>
        <c:varyColors val="1"/>
        <c:ser>
          <c:idx val="0"/>
          <c:order val="0"/>
          <c:tx>
            <c:strRef>
              <c:f>'4.4-4.5 emprego formal'!$B$2</c:f>
              <c:strCache>
                <c:ptCount val="1"/>
                <c:pt idx="0">
                  <c:v>2012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CAD5EE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253E7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3456A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486EC4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6585C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88A1D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rgbClr val="A3B6E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8832520919072099"/>
                  <c:y val="6.06925925925925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255703392960199E-2"/>
                  <c:y val="-7.471422702336939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04443555742401E-2"/>
                  <c:y val="-4.332870370370370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45872194212201E-3"/>
                  <c:y val="8.014259259259259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728348938896502E-3"/>
                  <c:y val="-7.055740740740740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3807954654429797E-2"/>
                  <c:y val="-6.370000000000000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30223442827297E-2"/>
                  <c:y val="0.333952004640034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7007129113676098"/>
                  <c:y val="0.24075740740740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formal'!$B$3:$B$10</c:f>
              <c:numCache>
                <c:formatCode>#,##0_ ;\-#,##0\ </c:formatCode>
                <c:ptCount val="8"/>
                <c:pt idx="0">
                  <c:v>1020</c:v>
                </c:pt>
                <c:pt idx="1">
                  <c:v>102888</c:v>
                </c:pt>
                <c:pt idx="2">
                  <c:v>4938</c:v>
                </c:pt>
                <c:pt idx="3">
                  <c:v>36302</c:v>
                </c:pt>
                <c:pt idx="4">
                  <c:v>84329</c:v>
                </c:pt>
                <c:pt idx="5">
                  <c:v>117748</c:v>
                </c:pt>
                <c:pt idx="6">
                  <c:v>148940</c:v>
                </c:pt>
                <c:pt idx="7">
                  <c:v>8967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6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755351681957E-3"/>
          <c:y val="2.5212174940898301E-2"/>
          <c:w val="0.99610244648318003"/>
          <c:h val="0.90604669030732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 valor arrec ps'!$B$2</c:f>
              <c:strCache>
                <c:ptCount val="1"/>
                <c:pt idx="0">
                  <c:v>VALOR ARRECADADO (1,00)</c:v>
                </c:pt>
              </c:strCache>
            </c:strRef>
          </c:tx>
          <c:spPr>
            <a:solidFill>
              <a:srgbClr val="5E752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63B1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4F571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7F8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AEC36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DAE2A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layout>
                <c:manualLayout>
                  <c:x val="-2.2298674821610601E-4"/>
                  <c:y val="0.11024955777156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9051987767584E-3"/>
                  <c:y val="0.126450331457292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021406727829302E-3"/>
                  <c:y val="0.118087175968061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3863404689093E-3"/>
                  <c:y val="0.11861337182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156472986749403E-3"/>
                  <c:y val="0.11024955777156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'5.2 valor arrec ps'!$A$3:$A$7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'5.2 valor arrec ps'!$B$3:$B$7</c:f>
              <c:numCache>
                <c:formatCode>#,##0;"–"#,##0;"–"</c:formatCode>
                <c:ptCount val="5"/>
                <c:pt idx="0">
                  <c:v>1040891533</c:v>
                </c:pt>
                <c:pt idx="1">
                  <c:v>1213391121</c:v>
                </c:pt>
                <c:pt idx="2">
                  <c:v>1179648654</c:v>
                </c:pt>
                <c:pt idx="3">
                  <c:v>1214208671</c:v>
                </c:pt>
                <c:pt idx="4">
                  <c:v>1359039244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5398528"/>
        <c:axId val="155555456"/>
      </c:barChart>
      <c:catAx>
        <c:axId val="1253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solidFill>
              <a:srgbClr val="6D782A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555456"/>
        <c:crosses val="autoZero"/>
        <c:auto val="1"/>
        <c:lblAlgn val="ctr"/>
        <c:lblOffset val="100"/>
        <c:tickLblSkip val="1"/>
        <c:noMultiLvlLbl val="0"/>
      </c:catAx>
      <c:valAx>
        <c:axId val="155555456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#,##0;&quot;–&quot;#,##0;&quot;–&quot;" sourceLinked="1"/>
        <c:majorTickMark val="out"/>
        <c:minorTickMark val="none"/>
        <c:tickLblPos val="nextTo"/>
        <c:crossAx val="12539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132271826124647E-2"/>
          <c:w val="1"/>
          <c:h val="0.85709427496033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 domicilios localização'!$B$5</c:f>
              <c:strCache>
                <c:ptCount val="1"/>
                <c:pt idx="0">
                  <c:v>DOMICÍLIOS (Mil unidades)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63B1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1"/>
            <c:invertIfNegative val="0"/>
            <c:bubble3D val="0"/>
            <c:spPr>
              <a:solidFill>
                <a:srgbClr val="57602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2"/>
            <c:invertIfNegative val="0"/>
            <c:bubble3D val="0"/>
            <c:spPr>
              <a:solidFill>
                <a:srgbClr val="7E8B3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3"/>
            <c:invertIfNegative val="0"/>
            <c:bubble3D val="0"/>
            <c:spPr>
              <a:solidFill>
                <a:srgbClr val="A0B13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Pt>
            <c:idx val="4"/>
            <c:invertIfNegative val="0"/>
            <c:bubble3D val="0"/>
            <c:spPr>
              <a:solidFill>
                <a:srgbClr val="DAE2A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" h="19050"/>
              </a:sp3d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'6.1 domicilios localização'!$A$6:$A$10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'6.1 domicilios localização'!$B$6:$B$10</c:f>
              <c:numCache>
                <c:formatCode>#,##0</c:formatCode>
                <c:ptCount val="5"/>
                <c:pt idx="0">
                  <c:v>965.53599999999994</c:v>
                </c:pt>
                <c:pt idx="1">
                  <c:v>996.80100000000004</c:v>
                </c:pt>
                <c:pt idx="2">
                  <c:v>1051</c:v>
                </c:pt>
                <c:pt idx="3">
                  <c:v>1061.7529999999999</c:v>
                </c:pt>
                <c:pt idx="4">
                  <c:v>1089.7619999999999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10"/>
        <c:axId val="125396992"/>
        <c:axId val="155557184"/>
      </c:barChart>
      <c:catAx>
        <c:axId val="1253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6D782A"/>
            </a:solidFill>
            <a:prstDash val="solid"/>
            <a:round/>
          </a:ln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55557184"/>
        <c:crosses val="autoZero"/>
        <c:auto val="1"/>
        <c:lblAlgn val="ctr"/>
        <c:lblOffset val="100"/>
        <c:noMultiLvlLbl val="0"/>
      </c:catAx>
      <c:valAx>
        <c:axId val="155557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396992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pt-BR" sz="50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1742535487029E-3"/>
          <c:y val="2.7578668150900444E-5"/>
          <c:w val="0.9906754772393539"/>
          <c:h val="0.833933796153527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'1.14 idh-m'!$A$4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2E2E2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2.9750254841998001E-3"/>
                  <c:y val="9.3930586095464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057594291539199E-3"/>
                  <c:y val="0.10419176599690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747706422017799E-3"/>
                  <c:y val="0.102673758503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9750254841998001E-3"/>
                  <c:y val="8.82227402341518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'1.14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'1.14 idh-m'!$B$4:$E$4</c:f>
              <c:numCache>
                <c:formatCode>0.000</c:formatCode>
                <c:ptCount val="4"/>
                <c:pt idx="0">
                  <c:v>0.37</c:v>
                </c:pt>
                <c:pt idx="1">
                  <c:v>0.52700000000000002</c:v>
                </c:pt>
                <c:pt idx="2">
                  <c:v>0.55200000000000005</c:v>
                </c:pt>
                <c:pt idx="3">
                  <c:v>0.17399999999999999</c:v>
                </c:pt>
              </c:numCache>
            </c:numRef>
          </c:val>
        </c:ser>
        <c:ser>
          <c:idx val="0"/>
          <c:order val="1"/>
          <c:tx>
            <c:strRef>
              <c:f>'1.14 idh-m'!$A$5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94949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3.1057594291539199E-3"/>
                  <c:y val="0.102673758503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750254841998001E-3"/>
                  <c:y val="9.3930586095464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750254841998001E-3"/>
                  <c:y val="0.10419176599690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9750254841998001E-3"/>
                  <c:y val="8.67054211799565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'1.14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'1.14 idh-m'!$B$5:$E$5</c:f>
              <c:numCache>
                <c:formatCode>0.000</c:formatCode>
                <c:ptCount val="4"/>
                <c:pt idx="0">
                  <c:v>0.47099999999999997</c:v>
                </c:pt>
                <c:pt idx="1">
                  <c:v>0.57399999999999995</c:v>
                </c:pt>
                <c:pt idx="2">
                  <c:v>0.64700000000000002</c:v>
                </c:pt>
                <c:pt idx="3">
                  <c:v>0.28199999999999997</c:v>
                </c:pt>
              </c:numCache>
            </c:numRef>
          </c:val>
        </c:ser>
        <c:ser>
          <c:idx val="1"/>
          <c:order val="2"/>
          <c:tx>
            <c:strRef>
              <c:f>'1.14 idh-m'!$A$6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B7B7B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2.9750254841998001E-3"/>
                  <c:y val="9.3930586095464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445463812436299E-3"/>
                  <c:y val="9.5448593588431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445463812436299E-3"/>
                  <c:y val="0.102673758503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445463812436299E-3"/>
                  <c:y val="0.102673758503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'1.14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'1.14 idh-m'!$B$6:$E$6</c:f>
              <c:numCache>
                <c:formatCode>0.000</c:formatCode>
                <c:ptCount val="4"/>
                <c:pt idx="0">
                  <c:v>0.63100000000000001</c:v>
                </c:pt>
                <c:pt idx="1">
                  <c:v>0.64100000000000001</c:v>
                </c:pt>
                <c:pt idx="2">
                  <c:v>0.755</c:v>
                </c:pt>
                <c:pt idx="3">
                  <c:v>0.52</c:v>
                </c:pt>
              </c:numCache>
            </c:numRef>
          </c:val>
        </c:ser>
        <c:ser>
          <c:idx val="3"/>
          <c:order val="3"/>
          <c:tx>
            <c:strRef>
              <c:f>'1.14 idh-m'!$A$7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EBEB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6.4729867482161097E-3"/>
                  <c:y val="9.79758523216221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729867482161097E-3"/>
                  <c:y val="9.0539336703011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729867482161097E-3"/>
                  <c:y val="9.0539336703011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729867482161097E-3"/>
                  <c:y val="8.92326799131465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'1.14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'1.14 idh-m'!$B$7:$E$7</c:f>
              <c:numCache>
                <c:formatCode>0.000</c:formatCode>
                <c:ptCount val="4"/>
                <c:pt idx="0">
                  <c:v>0.66700000000000004</c:v>
                </c:pt>
                <c:pt idx="1">
                  <c:v>0.63400000000000001</c:v>
                </c:pt>
                <c:pt idx="2">
                  <c:v>0.76400000000000001</c:v>
                </c:pt>
                <c:pt idx="3">
                  <c:v>0.60299999999999998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56905472"/>
        <c:axId val="156730496"/>
      </c:barChart>
      <c:catAx>
        <c:axId val="1569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6730496"/>
        <c:crosses val="autoZero"/>
        <c:auto val="1"/>
        <c:lblAlgn val="ctr"/>
        <c:lblOffset val="100"/>
        <c:tickLblSkip val="1"/>
        <c:noMultiLvlLbl val="0"/>
      </c:catAx>
      <c:valAx>
        <c:axId val="1567304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0.000" sourceLinked="1"/>
        <c:majorTickMark val="out"/>
        <c:minorTickMark val="none"/>
        <c:tickLblPos val="nextTo"/>
        <c:crossAx val="1569054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6012742099898101E-2"/>
          <c:y val="0.92751497010110395"/>
          <c:w val="0.86005071355759399"/>
          <c:h val="6.6504562283744198E-2"/>
        </c:manualLayout>
      </c:layout>
      <c:overlay val="0"/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 b="1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227140003073618E-3"/>
          <c:y val="5.6265780040521587E-2"/>
          <c:w val="0.97381549439347603"/>
          <c:h val="0.733158086134344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'4.4-4.5 emprego formal'!$A$27</c:f>
              <c:strCache>
                <c:ptCount val="1"/>
                <c:pt idx="0">
                  <c:v>Consolidação das leis do trabalho - CLT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3.6595310907238998E-4"/>
                  <c:y val="0.1232651046807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95310907237502E-4"/>
                  <c:y val="0.1304727518312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95310907237502E-4"/>
                  <c:y val="0.129862850018183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595310907237502E-4"/>
                  <c:y val="0.136460075848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848114169215101E-4"/>
                  <c:y val="0.13707101667619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'4.4-4.5 emprego formal'!$B$26:$F$26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'4.4-4.5 emprego formal'!$B$27:$F$27</c:f>
              <c:numCache>
                <c:formatCode>#,##0_ ;\-#,##0\ </c:formatCode>
                <c:ptCount val="5"/>
                <c:pt idx="0">
                  <c:v>358669</c:v>
                </c:pt>
                <c:pt idx="1">
                  <c:v>359069</c:v>
                </c:pt>
                <c:pt idx="2">
                  <c:v>363459</c:v>
                </c:pt>
                <c:pt idx="3">
                  <c:v>360615</c:v>
                </c:pt>
                <c:pt idx="4">
                  <c:v>350353</c:v>
                </c:pt>
              </c:numCache>
            </c:numRef>
          </c:val>
        </c:ser>
        <c:ser>
          <c:idx val="2"/>
          <c:order val="1"/>
          <c:tx>
            <c:strRef>
              <c:f>'4.4-4.5 emprego formal'!$A$28</c:f>
              <c:strCache>
                <c:ptCount val="1"/>
                <c:pt idx="0">
                  <c:v>Estatutário</c:v>
                </c:pt>
              </c:strCache>
            </c:strRef>
          </c:tx>
          <c:spPr>
            <a:solidFill>
              <a:srgbClr val="88A1D8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</a:sp3d>
          </c:spPr>
          <c:invertIfNegative val="0"/>
          <c:dLbls>
            <c:dLbl>
              <c:idx val="0"/>
              <c:layout>
                <c:manualLayout>
                  <c:x val="-5.3873598369011204E-4"/>
                  <c:y val="0.11605693802275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20795107039601E-4"/>
                  <c:y val="0.1154465167021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953109072434E-4"/>
                  <c:y val="0.11605693802275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595310907237502E-4"/>
                  <c:y val="0.11605693802275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595310907237502E-4"/>
                  <c:y val="0.11605693802275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'4.4-4.5 emprego formal'!$B$26:$F$26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'4.4-4.5 emprego formal'!$B$28:$F$28</c:f>
              <c:numCache>
                <c:formatCode>#,##0_ ;\-#,##0\ </c:formatCode>
                <c:ptCount val="5"/>
                <c:pt idx="0">
                  <c:v>146463</c:v>
                </c:pt>
                <c:pt idx="1">
                  <c:v>150056</c:v>
                </c:pt>
                <c:pt idx="2">
                  <c:v>150932</c:v>
                </c:pt>
                <c:pt idx="3">
                  <c:v>148660</c:v>
                </c:pt>
                <c:pt idx="4">
                  <c:v>139919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3"/>
        <c:axId val="126586368"/>
        <c:axId val="125624320"/>
      </c:barChart>
      <c:catAx>
        <c:axId val="1265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25624320"/>
        <c:crosses val="autoZero"/>
        <c:auto val="1"/>
        <c:lblAlgn val="ctr"/>
        <c:lblOffset val="30"/>
        <c:noMultiLvlLbl val="0"/>
      </c:catAx>
      <c:valAx>
        <c:axId val="125624320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126586368"/>
        <c:crosses val="autoZero"/>
        <c:crossBetween val="between"/>
      </c:valAx>
      <c:spPr>
        <a:noFill/>
        <a:ln w="6350">
          <a:noFill/>
        </a:ln>
        <a:scene3d>
          <a:camera prst="orthographicFront"/>
          <a:lightRig rig="threePt" dir="t"/>
        </a:scene3d>
        <a:sp3d>
          <a:bevelT w="25400" h="25400"/>
        </a:sp3d>
      </c:spPr>
    </c:plotArea>
    <c:legend>
      <c:legendPos val="b"/>
      <c:layout>
        <c:manualLayout>
          <c:xMode val="edge"/>
          <c:yMode val="edge"/>
          <c:x val="3.2363915783002926E-3"/>
          <c:y val="0.84832770533534207"/>
          <c:w val="0.94321304791029603"/>
          <c:h val="7.9364122811574594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5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5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 sz="550" b="0">
                <a:latin typeface="Times New Roman" panose="02020603050405020304" pitchFamily="18" charset="0"/>
                <a:cs typeface="Times New Roman" panose="02020603050405020304" pitchFamily="18" charset="0"/>
              </a:rPr>
              <a:t>2016</a:t>
            </a:r>
          </a:p>
        </c:rich>
      </c:tx>
      <c:layout>
        <c:manualLayout>
          <c:xMode val="edge"/>
          <c:yMode val="edge"/>
          <c:x val="0.44691396753997198"/>
          <c:y val="3.2099999999999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974114543044798"/>
          <c:y val="0.240908333333333"/>
          <c:w val="0.40181980934357497"/>
          <c:h val="0.76024746852268099"/>
        </c:manualLayout>
      </c:layout>
      <c:pieChart>
        <c:varyColors val="1"/>
        <c:ser>
          <c:idx val="0"/>
          <c:order val="0"/>
          <c:tx>
            <c:strRef>
              <c:f>'4.4-4.5 emprego formal'!$F$2</c:f>
              <c:strCache>
                <c:ptCount val="1"/>
                <c:pt idx="0">
                  <c:v>2016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3"/>
          <c:dPt>
            <c:idx val="0"/>
            <c:bubble3D val="0"/>
            <c:spPr>
              <a:solidFill>
                <a:srgbClr val="CAD5EE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253E7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3456A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486EC4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6585C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88A1D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rgbClr val="A3B6E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21443789666867299"/>
                  <c:y val="7.34379629629629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8105943170938E-2"/>
                  <c:y val="4.163425925925930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517014282371E-2"/>
                  <c:y val="0.147118518518519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806628524481901E-2"/>
                  <c:y val="0.2811361111111109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079462998368103E-2"/>
                  <c:y val="0.10106851851851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58350185312159"/>
                  <c:y val="-6.488981481481480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463993648191998E-2"/>
                  <c:y val="0.310919065226323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83363086144863"/>
                  <c:y val="0.255532407407407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formal'!$F$3:$F$10</c:f>
              <c:numCache>
                <c:formatCode>#,##0_ ;\-#,##0\ </c:formatCode>
                <c:ptCount val="8"/>
                <c:pt idx="0">
                  <c:v>1060</c:v>
                </c:pt>
                <c:pt idx="1">
                  <c:v>76939</c:v>
                </c:pt>
                <c:pt idx="2">
                  <c:v>5763</c:v>
                </c:pt>
                <c:pt idx="3">
                  <c:v>21149</c:v>
                </c:pt>
                <c:pt idx="4">
                  <c:v>85748</c:v>
                </c:pt>
                <c:pt idx="5">
                  <c:v>139642</c:v>
                </c:pt>
                <c:pt idx="6">
                  <c:v>149529</c:v>
                </c:pt>
                <c:pt idx="7">
                  <c:v>10442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</c:spPr>
  <c:txPr>
    <a:bodyPr/>
    <a:lstStyle/>
    <a:p>
      <a:pPr>
        <a:defRPr lang="pt-BR" sz="6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pt-BR" sz="6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pt-BR"/>
              <a:t>Quantidade de acidentes de trabalho, segundo motivo, em Alagoas – 2012-2016</a:t>
            </a:r>
          </a:p>
        </c:rich>
      </c:tx>
      <c:layout>
        <c:manualLayout>
          <c:xMode val="edge"/>
          <c:yMode val="edge"/>
          <c:x val="0.17352622621073799"/>
          <c:y val="2.2354694485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418072102738699E-3"/>
          <c:y val="4.91803278688525E-2"/>
          <c:w val="0.99071638557945196"/>
          <c:h val="0.78390461997019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'4.6 acidentes de trab'!$D$5</c:f>
              <c:strCache>
                <c:ptCount val="1"/>
                <c:pt idx="0">
                  <c:v>Típico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2.5876334112774602E-4"/>
                  <c:y val="0.159908089380687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58912110890698E-4"/>
                  <c:y val="0.151579116282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851020774123902E-3"/>
                  <c:y val="0.16241924318843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9851020774123902E-3"/>
                  <c:y val="0.1540885629832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712815605703E-3"/>
                  <c:y val="0.152650325673262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'4.6 acidentes de trab'!$D$6:$D$10</c:f>
              <c:numCache>
                <c:formatCode>#,##0;"–"#,##0;"–"</c:formatCode>
                <c:ptCount val="5"/>
                <c:pt idx="0">
                  <c:v>5088</c:v>
                </c:pt>
                <c:pt idx="1">
                  <c:v>3661</c:v>
                </c:pt>
                <c:pt idx="2">
                  <c:v>3347</c:v>
                </c:pt>
                <c:pt idx="3">
                  <c:v>3053</c:v>
                </c:pt>
                <c:pt idx="4">
                  <c:v>2462</c:v>
                </c:pt>
              </c:numCache>
            </c:numRef>
          </c:val>
        </c:ser>
        <c:ser>
          <c:idx val="0"/>
          <c:order val="1"/>
          <c:tx>
            <c:strRef>
              <c:f>'4.6 acidentes de trab'!$E$5</c:f>
              <c:strCache>
                <c:ptCount val="1"/>
                <c:pt idx="0">
                  <c:v>Trajeto</c:v>
                </c:pt>
              </c:strCache>
            </c:strRef>
          </c:tx>
          <c:spPr>
            <a:solidFill>
              <a:srgbClr val="355C8B"/>
            </a:solidFill>
            <a:ln>
              <a:solidFill>
                <a:srgbClr val="4476B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4.2658912110890698E-4"/>
                  <c:y val="2.9300777672411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052157289284E-4"/>
                  <c:y val="1.8460650766106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052157289284E-4"/>
                  <c:y val="1.8460650766106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7045453964903E-3"/>
                  <c:y val="1.8460650766106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684456369639702E-4"/>
                  <c:y val="7.6196703065024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'4.6 acidentes de trab'!$E$6:$E$10</c:f>
              <c:numCache>
                <c:formatCode>#,##0;"–"#,##0;"–"</c:formatCode>
                <c:ptCount val="5"/>
                <c:pt idx="0">
                  <c:v>567</c:v>
                </c:pt>
                <c:pt idx="1">
                  <c:v>551</c:v>
                </c:pt>
                <c:pt idx="2">
                  <c:v>607</c:v>
                </c:pt>
                <c:pt idx="3">
                  <c:v>576</c:v>
                </c:pt>
                <c:pt idx="4">
                  <c:v>561</c:v>
                </c:pt>
              </c:numCache>
            </c:numRef>
          </c:val>
        </c:ser>
        <c:ser>
          <c:idx val="1"/>
          <c:order val="2"/>
          <c:tx>
            <c:strRef>
              <c:f>'4.6 acidentes de trab'!$F$5</c:f>
              <c:strCache>
                <c:ptCount val="1"/>
                <c:pt idx="0">
                  <c:v>Doença do Trabalho</c:v>
                </c:pt>
              </c:strCache>
            </c:strRef>
          </c:tx>
          <c:spPr>
            <a:solidFill>
              <a:srgbClr val="A6B9E2"/>
            </a:solidFill>
            <a:ln>
              <a:solidFill>
                <a:srgbClr val="7FA3C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" h="190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4.2658912110890698E-4"/>
                  <c:y val="1.73868807150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33367852141699E-4"/>
                  <c:y val="7.6196703065024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658912110890698E-4"/>
                  <c:y val="7.6205238598021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633367852141699E-4"/>
                  <c:y val="8.6934403575364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127360608810499E-3"/>
                  <c:y val="7.6196703065024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5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'4.6 acidentes de trab'!$F$6:$F$10</c:f>
              <c:numCache>
                <c:formatCode>#,##0;"–"#,##0;"–"</c:formatCode>
                <c:ptCount val="5"/>
                <c:pt idx="0">
                  <c:v>132</c:v>
                </c:pt>
                <c:pt idx="1">
                  <c:v>148</c:v>
                </c:pt>
                <c:pt idx="2">
                  <c:v>115</c:v>
                </c:pt>
                <c:pt idx="3">
                  <c:v>101</c:v>
                </c:pt>
                <c:pt idx="4">
                  <c:v>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26523904"/>
        <c:axId val="125627776"/>
      </c:barChart>
      <c:catAx>
        <c:axId val="1265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5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pt-BR"/>
          </a:p>
        </c:txPr>
        <c:crossAx val="125627776"/>
        <c:crosses val="autoZero"/>
        <c:auto val="1"/>
        <c:lblAlgn val="ctr"/>
        <c:lblOffset val="30"/>
        <c:tickLblSkip val="1"/>
        <c:noMultiLvlLbl val="0"/>
      </c:catAx>
      <c:valAx>
        <c:axId val="125627776"/>
        <c:scaling>
          <c:orientation val="minMax"/>
          <c:max val="6000"/>
          <c:min val="0"/>
        </c:scaling>
        <c:delete val="1"/>
        <c:axPos val="l"/>
        <c:numFmt formatCode="#,##0;&quot;–&quot;#,##0;&quot;–&quot;" sourceLinked="1"/>
        <c:majorTickMark val="out"/>
        <c:minorTickMark val="none"/>
        <c:tickLblPos val="nextTo"/>
        <c:crossAx val="126523904"/>
        <c:crosses val="autoZero"/>
        <c:crossBetween val="between"/>
        <c:majorUnit val="2000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569549744701"/>
          <c:y val="0.89518132141082996"/>
          <c:w val="0.79777193253906897"/>
          <c:h val="8.9915548931942396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5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5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00" b="1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r>
              <a:rPr lang="pt-BR"/>
              <a:t>PIB a preço de mercado corrente e PIB Per Capita de Alagoas – 1999-03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a.p.m. R$ milhão</c:v>
          </c:tx>
          <c:spPr>
            <a:ln w="12700" cap="rnd" cmpd="sng" algn="ctr">
              <a:solidFill>
                <a:srgbClr val="808000"/>
              </a:solidFill>
              <a:prstDash val="solid"/>
              <a:round/>
            </a:ln>
          </c:spPr>
          <c:marker>
            <c:symbol val="triangle"/>
            <c:size val="4"/>
            <c:spPr>
              <a:solidFill>
                <a:srgbClr val="99CC00"/>
              </a:solidFill>
              <a:ln w="9525" cap="flat" cmpd="sng" algn="ctr">
                <a:solidFill>
                  <a:srgbClr val="808000"/>
                </a:solidFill>
                <a:prstDash val="solid"/>
                <a:round/>
              </a:ln>
            </c:spPr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PIB per capita R$ 1,00</c:v>
          </c:tx>
          <c:spPr>
            <a:ln w="12700" cap="rnd" cmpd="sng" algn="ctr">
              <a:solidFill>
                <a:srgbClr val="0000FF"/>
              </a:solidFill>
              <a:prstDash val="solid"/>
              <a:round/>
            </a:ln>
          </c:spPr>
          <c:marker>
            <c:symbol val="square"/>
            <c:size val="4"/>
            <c:spPr>
              <a:solidFill>
                <a:srgbClr val="99CCFF"/>
              </a:solidFill>
              <a:ln w="9525" cap="flat" cmpd="sng" algn="ctr">
                <a:solidFill>
                  <a:srgbClr val="0000FF"/>
                </a:solidFill>
                <a:prstDash val="solid"/>
                <a:round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7264"/>
        <c:axId val="125630080"/>
      </c:lineChart>
      <c:catAx>
        <c:axId val="1266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FF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100" b="0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pt-BR"/>
          </a:p>
        </c:txPr>
        <c:crossAx val="125630080"/>
        <c:crosses val="autoZero"/>
        <c:auto val="1"/>
        <c:lblAlgn val="ctr"/>
        <c:lblOffset val="100"/>
        <c:tickLblSkip val="1"/>
        <c:noMultiLvlLbl val="0"/>
      </c:catAx>
      <c:valAx>
        <c:axId val="125630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FF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FF99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pt-BR" sz="100" b="0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pt-BR"/>
          </a:p>
        </c:txPr>
        <c:crossAx val="126667264"/>
        <c:crosses val="autoZero"/>
        <c:crossBetween val="between"/>
      </c:valAx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0" vertOverflow="ellipsis" vert="horz" wrap="square" anchor="ctr" anchorCtr="1"/>
        <a:lstStyle/>
        <a:p>
          <a:pPr>
            <a:defRPr lang="pt-BR" sz="400" b="0" i="0" u="none" strike="noStrike" kern="1200" baseline="0">
              <a:solidFill>
                <a:srgbClr val="000000"/>
              </a:solidFill>
              <a:latin typeface="Tahoma" panose="020B0604030504040204"/>
              <a:ea typeface="Tahoma" panose="020B0604030504040204"/>
              <a:cs typeface="Tahoma" panose="020B0604030504040204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pt-BR" sz="175" b="0" i="0" u="none" strike="noStrike" baseline="0">
          <a:solidFill>
            <a:srgbClr val="000000"/>
          </a:solidFill>
          <a:latin typeface="Tahoma" panose="020B0604030504040204"/>
          <a:ea typeface="Tahoma" panose="020B0604030504040204"/>
          <a:cs typeface="Tahoma" panose="020B0604030504040204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</xdr:colOff>
      <xdr:row>33</xdr:row>
      <xdr:rowOff>28575</xdr:rowOff>
    </xdr:from>
    <xdr:to>
      <xdr:col>3</xdr:col>
      <xdr:colOff>948690</xdr:colOff>
      <xdr:row>46</xdr:row>
      <xdr:rowOff>64770</xdr:rowOff>
    </xdr:to>
    <xdr:graphicFrame macro="">
      <xdr:nvGraphicFramePr>
        <xdr:cNvPr id="2865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</xdr:colOff>
      <xdr:row>47</xdr:row>
      <xdr:rowOff>4445</xdr:rowOff>
    </xdr:from>
    <xdr:to>
      <xdr:col>3</xdr:col>
      <xdr:colOff>876300</xdr:colOff>
      <xdr:row>47</xdr:row>
      <xdr:rowOff>94615</xdr:rowOff>
    </xdr:to>
    <xdr:sp macro="" textlink="">
      <xdr:nvSpPr>
        <xdr:cNvPr id="9" name="CaixaDeTexto 8"/>
        <xdr:cNvSpPr txBox="1"/>
      </xdr:nvSpPr>
      <xdr:spPr>
        <a:xfrm>
          <a:off x="10160" y="5749925"/>
          <a:ext cx="4009390" cy="90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 IBGE/PNAD/PNAD Contínua 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26670</xdr:colOff>
      <xdr:row>10</xdr:row>
      <xdr:rowOff>76200</xdr:rowOff>
    </xdr:from>
    <xdr:to>
      <xdr:col>3</xdr:col>
      <xdr:colOff>955675</xdr:colOff>
      <xdr:row>22</xdr:row>
      <xdr:rowOff>62865</xdr:rowOff>
    </xdr:to>
    <xdr:graphicFrame macro="">
      <xdr:nvGraphicFramePr>
        <xdr:cNvPr id="1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22</xdr:row>
      <xdr:rowOff>89535</xdr:rowOff>
    </xdr:from>
    <xdr:to>
      <xdr:col>3</xdr:col>
      <xdr:colOff>866775</xdr:colOff>
      <xdr:row>23</xdr:row>
      <xdr:rowOff>85090</xdr:rowOff>
    </xdr:to>
    <xdr:sp macro="" textlink="">
      <xdr:nvSpPr>
        <xdr:cNvPr id="11" name="CaixaDeTexto 10"/>
        <xdr:cNvSpPr txBox="1"/>
      </xdr:nvSpPr>
      <xdr:spPr>
        <a:xfrm>
          <a:off x="9525" y="2802890"/>
          <a:ext cx="4000500" cy="109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4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Fonte:  IBGE/PNAD/PNAD Contínua . Elaboração: Seplag-AL/Sinc</a:t>
          </a:r>
          <a:endParaRPr lang="pt-BR" sz="4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120650</xdr:rowOff>
    </xdr:from>
    <xdr:to>
      <xdr:col>5</xdr:col>
      <xdr:colOff>597535</xdr:colOff>
      <xdr:row>22</xdr:row>
      <xdr:rowOff>0</xdr:rowOff>
    </xdr:to>
    <xdr:graphicFrame macro="">
      <xdr:nvGraphicFramePr>
        <xdr:cNvPr id="9006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5715</xdr:rowOff>
    </xdr:from>
    <xdr:to>
      <xdr:col>5</xdr:col>
      <xdr:colOff>584835</xdr:colOff>
      <xdr:row>47</xdr:row>
      <xdr:rowOff>99695</xdr:rowOff>
    </xdr:to>
    <xdr:graphicFrame macro="">
      <xdr:nvGraphicFramePr>
        <xdr:cNvPr id="9007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</xdr:colOff>
      <xdr:row>29</xdr:row>
      <xdr:rowOff>86360</xdr:rowOff>
    </xdr:from>
    <xdr:to>
      <xdr:col>5</xdr:col>
      <xdr:colOff>574041</xdr:colOff>
      <xdr:row>30</xdr:row>
      <xdr:rowOff>81601</xdr:rowOff>
    </xdr:to>
    <xdr:sp macro="" textlink="">
      <xdr:nvSpPr>
        <xdr:cNvPr id="4" name="CaixaDeTexto 3"/>
        <xdr:cNvSpPr txBox="1"/>
      </xdr:nvSpPr>
      <xdr:spPr>
        <a:xfrm>
          <a:off x="2540" y="3750945"/>
          <a:ext cx="4076700" cy="109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etanol (m</a:t>
          </a:r>
          <a:r>
            <a:rPr lang="pt-BR" sz="7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por espécie, em Alagoas - safra 13/14-17/18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</xdr:colOff>
      <xdr:row>47</xdr:row>
      <xdr:rowOff>97790</xdr:rowOff>
    </xdr:from>
    <xdr:to>
      <xdr:col>5</xdr:col>
      <xdr:colOff>577215</xdr:colOff>
      <xdr:row>48</xdr:row>
      <xdr:rowOff>97790</xdr:rowOff>
    </xdr:to>
    <xdr:sp macro="" textlink="">
      <xdr:nvSpPr>
        <xdr:cNvPr id="5" name="CaixaDeTexto 4"/>
        <xdr:cNvSpPr txBox="1"/>
      </xdr:nvSpPr>
      <xdr:spPr>
        <a:xfrm>
          <a:off x="9525" y="5756275"/>
          <a:ext cx="4072890" cy="11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SINDAÇÚCAR/AL.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15875</xdr:colOff>
      <xdr:row>7</xdr:row>
      <xdr:rowOff>75565</xdr:rowOff>
    </xdr:from>
    <xdr:to>
      <xdr:col>5</xdr:col>
      <xdr:colOff>587376</xdr:colOff>
      <xdr:row>8</xdr:row>
      <xdr:rowOff>61281</xdr:rowOff>
    </xdr:to>
    <xdr:sp macro="" textlink="">
      <xdr:nvSpPr>
        <xdr:cNvPr id="6" name="CaixaDeTexto 5"/>
        <xdr:cNvSpPr txBox="1"/>
      </xdr:nvSpPr>
      <xdr:spPr>
        <a:xfrm>
          <a:off x="15875" y="960120"/>
          <a:ext cx="4076700" cy="111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Produção de açúcar (t), por espécie, em Alagoas - safra 13/14-17/18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22</xdr:row>
      <xdr:rowOff>35560</xdr:rowOff>
    </xdr:from>
    <xdr:to>
      <xdr:col>5</xdr:col>
      <xdr:colOff>576897</xdr:colOff>
      <xdr:row>22</xdr:row>
      <xdr:rowOff>111767</xdr:rowOff>
    </xdr:to>
    <xdr:sp macro="" textlink="">
      <xdr:nvSpPr>
        <xdr:cNvPr id="7" name="CaixaDeTexto 6"/>
        <xdr:cNvSpPr txBox="1"/>
      </xdr:nvSpPr>
      <xdr:spPr>
        <a:xfrm>
          <a:off x="635" y="2815590"/>
          <a:ext cx="4081145" cy="76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SINDAÇÚCAR/AL.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</xdr:row>
      <xdr:rowOff>118745</xdr:rowOff>
    </xdr:from>
    <xdr:to>
      <xdr:col>5</xdr:col>
      <xdr:colOff>600075</xdr:colOff>
      <xdr:row>23</xdr:row>
      <xdr:rowOff>62865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13</xdr:row>
      <xdr:rowOff>118745</xdr:rowOff>
    </xdr:from>
    <xdr:to>
      <xdr:col>2</xdr:col>
      <xdr:colOff>473710</xdr:colOff>
      <xdr:row>23</xdr:row>
      <xdr:rowOff>62865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</xdr:colOff>
      <xdr:row>13</xdr:row>
      <xdr:rowOff>31750</xdr:rowOff>
    </xdr:from>
    <xdr:to>
      <xdr:col>5</xdr:col>
      <xdr:colOff>589280</xdr:colOff>
      <xdr:row>14</xdr:row>
      <xdr:rowOff>22860</xdr:rowOff>
    </xdr:to>
    <xdr:sp macro="" textlink="">
      <xdr:nvSpPr>
        <xdr:cNvPr id="9" name="CaixaDeTexto 8"/>
        <xdr:cNvSpPr txBox="1"/>
      </xdr:nvSpPr>
      <xdr:spPr>
        <a:xfrm>
          <a:off x="1270" y="1622425"/>
          <a:ext cx="4083685" cy="117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Número de consumidores de energia elétrica, por classe, em Alagoas </a:t>
          </a:r>
          <a:r>
            <a:rPr lang="pt-BR" alt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- 2013-2017</a:t>
          </a:r>
        </a:p>
      </xdr:txBody>
    </xdr:sp>
    <xdr:clientData/>
  </xdr:twoCellAnchor>
  <xdr:twoCellAnchor>
    <xdr:from>
      <xdr:col>0</xdr:col>
      <xdr:colOff>635</xdr:colOff>
      <xdr:row>36</xdr:row>
      <xdr:rowOff>34290</xdr:rowOff>
    </xdr:from>
    <xdr:to>
      <xdr:col>5</xdr:col>
      <xdr:colOff>621665</xdr:colOff>
      <xdr:row>47</xdr:row>
      <xdr:rowOff>57785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68175</xdr:rowOff>
    </xdr:from>
    <xdr:to>
      <xdr:col>5</xdr:col>
      <xdr:colOff>598805</xdr:colOff>
      <xdr:row>23</xdr:row>
      <xdr:rowOff>151533</xdr:rowOff>
    </xdr:to>
    <xdr:sp macro="" textlink="">
      <xdr:nvSpPr>
        <xdr:cNvPr id="8" name="CaixaDeTexto 7"/>
        <xdr:cNvSpPr txBox="1"/>
      </xdr:nvSpPr>
      <xdr:spPr>
        <a:xfrm>
          <a:off x="0" y="2804448"/>
          <a:ext cx="4088419" cy="8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ELETROBRÁS Distribuição Alagoas.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1270</xdr:colOff>
      <xdr:row>36</xdr:row>
      <xdr:rowOff>48260</xdr:rowOff>
    </xdr:from>
    <xdr:to>
      <xdr:col>5</xdr:col>
      <xdr:colOff>584716</xdr:colOff>
      <xdr:row>37</xdr:row>
      <xdr:rowOff>8890</xdr:rowOff>
    </xdr:to>
    <xdr:sp macro="" textlink="">
      <xdr:nvSpPr>
        <xdr:cNvPr id="12" name="CaixaDeTexto 11"/>
        <xdr:cNvSpPr txBox="1"/>
      </xdr:nvSpPr>
      <xdr:spPr>
        <a:xfrm>
          <a:off x="1270" y="4534535"/>
          <a:ext cx="4078605" cy="869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65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Consumo (Mwh) </a:t>
          </a:r>
          <a:r>
            <a:rPr lang="en-US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 energia elétrica, por classe, em Alagoas - 2013-2017 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47</xdr:row>
      <xdr:rowOff>66040</xdr:rowOff>
    </xdr:from>
    <xdr:to>
      <xdr:col>5</xdr:col>
      <xdr:colOff>584081</xdr:colOff>
      <xdr:row>47</xdr:row>
      <xdr:rowOff>142194</xdr:rowOff>
    </xdr:to>
    <xdr:sp macro="" textlink="">
      <xdr:nvSpPr>
        <xdr:cNvPr id="11" name="CaixaDeTexto 10"/>
        <xdr:cNvSpPr txBox="1"/>
      </xdr:nvSpPr>
      <xdr:spPr>
        <a:xfrm>
          <a:off x="635" y="5887085"/>
          <a:ext cx="4078605" cy="75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ELETROBRÁS Distribuição Alagoas.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85301</xdr:rowOff>
    </xdr:from>
    <xdr:to>
      <xdr:col>6</xdr:col>
      <xdr:colOff>549910</xdr:colOff>
      <xdr:row>21</xdr:row>
      <xdr:rowOff>73871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5292</xdr:colOff>
      <xdr:row>21</xdr:row>
      <xdr:rowOff>84667</xdr:rowOff>
    </xdr:from>
    <xdr:to>
      <xdr:col>6</xdr:col>
      <xdr:colOff>464573</xdr:colOff>
      <xdr:row>22</xdr:row>
      <xdr:rowOff>63758</xdr:rowOff>
    </xdr:to>
    <xdr:sp macro="" textlink="">
      <xdr:nvSpPr>
        <xdr:cNvPr id="6" name="CaixaDeTexto 5"/>
        <xdr:cNvSpPr txBox="1"/>
      </xdr:nvSpPr>
      <xdr:spPr>
        <a:xfrm>
          <a:off x="5292" y="2809875"/>
          <a:ext cx="4009989" cy="100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MDIC.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10</xdr:row>
      <xdr:rowOff>27305</xdr:rowOff>
    </xdr:from>
    <xdr:to>
      <xdr:col>6</xdr:col>
      <xdr:colOff>459916</xdr:colOff>
      <xdr:row>11</xdr:row>
      <xdr:rowOff>9334</xdr:rowOff>
    </xdr:to>
    <xdr:sp macro="" textlink="">
      <xdr:nvSpPr>
        <xdr:cNvPr id="7" name="CaixaDeTexto 6"/>
        <xdr:cNvSpPr txBox="1"/>
      </xdr:nvSpPr>
      <xdr:spPr>
        <a:xfrm>
          <a:off x="635" y="1445895"/>
          <a:ext cx="4002405" cy="107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das exportações, por fatores agregados, em Alagoas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</xdr:colOff>
      <xdr:row>10</xdr:row>
      <xdr:rowOff>104140</xdr:rowOff>
    </xdr:from>
    <xdr:to>
      <xdr:col>5</xdr:col>
      <xdr:colOff>671830</xdr:colOff>
      <xdr:row>22</xdr:row>
      <xdr:rowOff>29210</xdr:rowOff>
    </xdr:to>
    <xdr:graphicFrame macro="">
      <xdr:nvGraphicFramePr>
        <xdr:cNvPr id="4239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22</xdr:row>
      <xdr:rowOff>0</xdr:rowOff>
    </xdr:from>
    <xdr:to>
      <xdr:col>5</xdr:col>
      <xdr:colOff>643572</xdr:colOff>
      <xdr:row>22</xdr:row>
      <xdr:rowOff>109832</xdr:rowOff>
    </xdr:to>
    <xdr:sp macro="" textlink="">
      <xdr:nvSpPr>
        <xdr:cNvPr id="3" name="CaixaDeTexto 2"/>
        <xdr:cNvSpPr txBox="1"/>
      </xdr:nvSpPr>
      <xdr:spPr>
        <a:xfrm>
          <a:off x="635" y="2790825"/>
          <a:ext cx="4119562" cy="1098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MDIC.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10</xdr:row>
      <xdr:rowOff>42545</xdr:rowOff>
    </xdr:from>
    <xdr:to>
      <xdr:col>5</xdr:col>
      <xdr:colOff>637460</xdr:colOff>
      <xdr:row>11</xdr:row>
      <xdr:rowOff>26161</xdr:rowOff>
    </xdr:to>
    <xdr:sp macro="" textlink="">
      <xdr:nvSpPr>
        <xdr:cNvPr id="4" name="CaixaDeTexto 3"/>
        <xdr:cNvSpPr txBox="1"/>
      </xdr:nvSpPr>
      <xdr:spPr>
        <a:xfrm>
          <a:off x="635" y="1370330"/>
          <a:ext cx="4055745" cy="109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das importações, por fatores agregados, em Alagoas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</xdr:colOff>
      <xdr:row>9</xdr:row>
      <xdr:rowOff>85725</xdr:rowOff>
    </xdr:from>
    <xdr:to>
      <xdr:col>1</xdr:col>
      <xdr:colOff>2471420</xdr:colOff>
      <xdr:row>22</xdr:row>
      <xdr:rowOff>55880</xdr:rowOff>
    </xdr:to>
    <xdr:graphicFrame macro="">
      <xdr:nvGraphicFramePr>
        <xdr:cNvPr id="1269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</xdr:colOff>
      <xdr:row>9</xdr:row>
      <xdr:rowOff>51435</xdr:rowOff>
    </xdr:from>
    <xdr:to>
      <xdr:col>1</xdr:col>
      <xdr:colOff>2306020</xdr:colOff>
      <xdr:row>10</xdr:row>
      <xdr:rowOff>45211</xdr:rowOff>
    </xdr:to>
    <xdr:sp macro="" textlink="">
      <xdr:nvSpPr>
        <xdr:cNvPr id="4" name="CaixaDeTexto 3"/>
        <xdr:cNvSpPr txBox="1"/>
      </xdr:nvSpPr>
      <xdr:spPr>
        <a:xfrm>
          <a:off x="10795" y="1138555"/>
          <a:ext cx="3923665" cy="1200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Consumo de cimento Portland em Alagoas – 2009-2013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28257</xdr:colOff>
      <xdr:row>22</xdr:row>
      <xdr:rowOff>55880</xdr:rowOff>
    </xdr:from>
    <xdr:to>
      <xdr:col>1</xdr:col>
      <xdr:colOff>2319972</xdr:colOff>
      <xdr:row>23</xdr:row>
      <xdr:rowOff>102870</xdr:rowOff>
    </xdr:to>
    <xdr:sp macro="" textlink="">
      <xdr:nvSpPr>
        <xdr:cNvPr id="6" name="CaixaDeTexto 5"/>
        <xdr:cNvSpPr txBox="1"/>
      </xdr:nvSpPr>
      <xdr:spPr>
        <a:xfrm>
          <a:off x="28257" y="2732405"/>
          <a:ext cx="3910965" cy="170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SNIC. Elaboração: Seplag/Sinc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A Fonte não está divulgando a produção de cimento a nível estadual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30480</xdr:rowOff>
    </xdr:from>
    <xdr:to>
      <xdr:col>6</xdr:col>
      <xdr:colOff>568325</xdr:colOff>
      <xdr:row>22</xdr:row>
      <xdr:rowOff>67310</xdr:rowOff>
    </xdr:to>
    <xdr:graphicFrame macro="">
      <xdr:nvGraphicFramePr>
        <xdr:cNvPr id="46487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6985</xdr:colOff>
      <xdr:row>22</xdr:row>
      <xdr:rowOff>64135</xdr:rowOff>
    </xdr:from>
    <xdr:to>
      <xdr:col>6</xdr:col>
      <xdr:colOff>540085</xdr:colOff>
      <xdr:row>23</xdr:row>
      <xdr:rowOff>47285</xdr:rowOff>
    </xdr:to>
    <xdr:sp macro="" textlink="">
      <xdr:nvSpPr>
        <xdr:cNvPr id="3" name="CaixaDeTexto 2"/>
        <xdr:cNvSpPr txBox="1"/>
      </xdr:nvSpPr>
      <xdr:spPr>
        <a:xfrm>
          <a:off x="6985" y="2882900"/>
          <a:ext cx="4076065" cy="109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MT/ANTAQ.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11</xdr:row>
      <xdr:rowOff>52070</xdr:rowOff>
    </xdr:from>
    <xdr:to>
      <xdr:col>6</xdr:col>
      <xdr:colOff>533735</xdr:colOff>
      <xdr:row>12</xdr:row>
      <xdr:rowOff>47313</xdr:rowOff>
    </xdr:to>
    <xdr:sp macro="" textlink="">
      <xdr:nvSpPr>
        <xdr:cNvPr id="4" name="CaixaDeTexto 3"/>
        <xdr:cNvSpPr txBox="1"/>
      </xdr:nvSpPr>
      <xdr:spPr>
        <a:xfrm>
          <a:off x="635" y="1480820"/>
          <a:ext cx="4076065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Quantidade de carga embarcada e desembarcada (mil t), por tipo de navegação - 2013-2017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</xdr:colOff>
      <xdr:row>31</xdr:row>
      <xdr:rowOff>40640</xdr:rowOff>
    </xdr:from>
    <xdr:to>
      <xdr:col>5</xdr:col>
      <xdr:colOff>636905</xdr:colOff>
      <xdr:row>45</xdr:row>
      <xdr:rowOff>116840</xdr:rowOff>
    </xdr:to>
    <xdr:graphicFrame macro="">
      <xdr:nvGraphicFramePr>
        <xdr:cNvPr id="19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77</xdr:row>
      <xdr:rowOff>15875</xdr:rowOff>
    </xdr:from>
    <xdr:to>
      <xdr:col>5</xdr:col>
      <xdr:colOff>626745</xdr:colOff>
      <xdr:row>87</xdr:row>
      <xdr:rowOff>31750</xdr:rowOff>
    </xdr:to>
    <xdr:graphicFrame macro="">
      <xdr:nvGraphicFramePr>
        <xdr:cNvPr id="18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</xdr:colOff>
      <xdr:row>53</xdr:row>
      <xdr:rowOff>38100</xdr:rowOff>
    </xdr:from>
    <xdr:to>
      <xdr:col>5</xdr:col>
      <xdr:colOff>641985</xdr:colOff>
      <xdr:row>70</xdr:row>
      <xdr:rowOff>9525</xdr:rowOff>
    </xdr:to>
    <xdr:graphicFrame macro="">
      <xdr:nvGraphicFramePr>
        <xdr:cNvPr id="1604436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</xdr:colOff>
      <xdr:row>6</xdr:row>
      <xdr:rowOff>104775</xdr:rowOff>
    </xdr:from>
    <xdr:to>
      <xdr:col>5</xdr:col>
      <xdr:colOff>623760</xdr:colOff>
      <xdr:row>23</xdr:row>
      <xdr:rowOff>33655</xdr:rowOff>
    </xdr:to>
    <xdr:graphicFrame macro="">
      <xdr:nvGraphicFramePr>
        <xdr:cNvPr id="8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14288</xdr:colOff>
      <xdr:row>23</xdr:row>
      <xdr:rowOff>37783</xdr:rowOff>
    </xdr:from>
    <xdr:to>
      <xdr:col>5</xdr:col>
      <xdr:colOff>618173</xdr:colOff>
      <xdr:row>23</xdr:row>
      <xdr:rowOff>110808</xdr:rowOff>
    </xdr:to>
    <xdr:sp macro="" textlink="">
      <xdr:nvSpPr>
        <xdr:cNvPr id="10" name="CaixaDeTexto 9"/>
        <xdr:cNvSpPr txBox="1"/>
      </xdr:nvSpPr>
      <xdr:spPr>
        <a:xfrm>
          <a:off x="14288" y="2866708"/>
          <a:ext cx="4061460" cy="73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6</xdr:row>
      <xdr:rowOff>68580</xdr:rowOff>
    </xdr:from>
    <xdr:to>
      <xdr:col>5</xdr:col>
      <xdr:colOff>602888</xdr:colOff>
      <xdr:row>7</xdr:row>
      <xdr:rowOff>63823</xdr:rowOff>
    </xdr:to>
    <xdr:sp macro="" textlink="">
      <xdr:nvSpPr>
        <xdr:cNvPr id="11" name="CaixaDeTexto 10"/>
        <xdr:cNvSpPr txBox="1"/>
      </xdr:nvSpPr>
      <xdr:spPr>
        <a:xfrm>
          <a:off x="635" y="802640"/>
          <a:ext cx="4088130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 aeronaves no Aeroporto Zumbi dos Palmares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</xdr:colOff>
      <xdr:row>45</xdr:row>
      <xdr:rowOff>123190</xdr:rowOff>
    </xdr:from>
    <xdr:to>
      <xdr:col>5</xdr:col>
      <xdr:colOff>610270</xdr:colOff>
      <xdr:row>46</xdr:row>
      <xdr:rowOff>112690</xdr:rowOff>
    </xdr:to>
    <xdr:sp macro="" textlink="">
      <xdr:nvSpPr>
        <xdr:cNvPr id="12" name="CaixaDeTexto 11"/>
        <xdr:cNvSpPr txBox="1"/>
      </xdr:nvSpPr>
      <xdr:spPr>
        <a:xfrm>
          <a:off x="1905" y="5666740"/>
          <a:ext cx="4065940" cy="113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31</xdr:row>
      <xdr:rowOff>52377</xdr:rowOff>
    </xdr:from>
    <xdr:to>
      <xdr:col>5</xdr:col>
      <xdr:colOff>602253</xdr:colOff>
      <xdr:row>32</xdr:row>
      <xdr:rowOff>47620</xdr:rowOff>
    </xdr:to>
    <xdr:sp macro="" textlink="">
      <xdr:nvSpPr>
        <xdr:cNvPr id="13" name="CaixaDeTexto 12"/>
        <xdr:cNvSpPr txBox="1"/>
      </xdr:nvSpPr>
      <xdr:spPr>
        <a:xfrm>
          <a:off x="0" y="3933190"/>
          <a:ext cx="4088130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passageiros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70</xdr:row>
      <xdr:rowOff>13653</xdr:rowOff>
    </xdr:from>
    <xdr:to>
      <xdr:col>5</xdr:col>
      <xdr:colOff>608365</xdr:colOff>
      <xdr:row>70</xdr:row>
      <xdr:rowOff>114278</xdr:rowOff>
    </xdr:to>
    <xdr:sp macro="" textlink="">
      <xdr:nvSpPr>
        <xdr:cNvPr id="14" name="CaixaDeTexto 13"/>
        <xdr:cNvSpPr txBox="1"/>
      </xdr:nvSpPr>
      <xdr:spPr>
        <a:xfrm>
          <a:off x="0" y="8586153"/>
          <a:ext cx="4065940" cy="10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1270</xdr:colOff>
      <xdr:row>53</xdr:row>
      <xdr:rowOff>66675</xdr:rowOff>
    </xdr:from>
    <xdr:to>
      <xdr:col>5</xdr:col>
      <xdr:colOff>603523</xdr:colOff>
      <xdr:row>54</xdr:row>
      <xdr:rowOff>61918</xdr:rowOff>
    </xdr:to>
    <xdr:sp macro="" textlink="">
      <xdr:nvSpPr>
        <xdr:cNvPr id="15" name="CaixaDeTexto 14"/>
        <xdr:cNvSpPr txBox="1"/>
      </xdr:nvSpPr>
      <xdr:spPr>
        <a:xfrm>
          <a:off x="1270" y="6730365"/>
          <a:ext cx="4088130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bagagens</a:t>
          </a:r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87</xdr:row>
      <xdr:rowOff>46672</xdr:rowOff>
    </xdr:from>
    <xdr:to>
      <xdr:col>5</xdr:col>
      <xdr:colOff>608365</xdr:colOff>
      <xdr:row>88</xdr:row>
      <xdr:rowOff>20297</xdr:rowOff>
    </xdr:to>
    <xdr:sp macro="" textlink="">
      <xdr:nvSpPr>
        <xdr:cNvPr id="16" name="CaixaDeTexto 15"/>
        <xdr:cNvSpPr txBox="1"/>
      </xdr:nvSpPr>
      <xdr:spPr>
        <a:xfrm>
          <a:off x="0" y="10714672"/>
          <a:ext cx="4065940" cy="9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INFRAERO.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77</xdr:row>
      <xdr:rowOff>15240</xdr:rowOff>
    </xdr:from>
    <xdr:to>
      <xdr:col>5</xdr:col>
      <xdr:colOff>602253</xdr:colOff>
      <xdr:row>77</xdr:row>
      <xdr:rowOff>104778</xdr:rowOff>
    </xdr:to>
    <xdr:sp macro="" textlink="">
      <xdr:nvSpPr>
        <xdr:cNvPr id="17" name="CaixaDeTexto 16"/>
        <xdr:cNvSpPr txBox="1"/>
      </xdr:nvSpPr>
      <xdr:spPr>
        <a:xfrm>
          <a:off x="0" y="9573260"/>
          <a:ext cx="4088130" cy="89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Movimento de</a:t>
          </a:r>
          <a:r>
            <a:rPr lang="pt-BR" sz="65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cargas (ton)</a:t>
          </a:r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 Aeroporto Zumbi dos Palmares - 2013-2017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9</xdr:row>
      <xdr:rowOff>57785</xdr:rowOff>
    </xdr:from>
    <xdr:to>
      <xdr:col>1</xdr:col>
      <xdr:colOff>2471420</xdr:colOff>
      <xdr:row>22</xdr:row>
      <xdr:rowOff>99060</xdr:rowOff>
    </xdr:to>
    <xdr:graphicFrame macro="">
      <xdr:nvGraphicFramePr>
        <xdr:cNvPr id="5365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22</xdr:row>
      <xdr:rowOff>104775</xdr:rowOff>
    </xdr:from>
    <xdr:to>
      <xdr:col>1</xdr:col>
      <xdr:colOff>2452688</xdr:colOff>
      <xdr:row>23</xdr:row>
      <xdr:rowOff>104117</xdr:rowOff>
    </xdr:to>
    <xdr:sp macro="" textlink="">
      <xdr:nvSpPr>
        <xdr:cNvPr id="3" name="CaixaDeTexto 2"/>
        <xdr:cNvSpPr txBox="1"/>
      </xdr:nvSpPr>
      <xdr:spPr>
        <a:xfrm>
          <a:off x="635" y="2809875"/>
          <a:ext cx="4052253" cy="123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CBTU.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</xdr:row>
      <xdr:rowOff>66678</xdr:rowOff>
    </xdr:from>
    <xdr:to>
      <xdr:col>1</xdr:col>
      <xdr:colOff>2354853</xdr:colOff>
      <xdr:row>10</xdr:row>
      <xdr:rowOff>61921</xdr:rowOff>
    </xdr:to>
    <xdr:sp macro="" textlink="">
      <xdr:nvSpPr>
        <xdr:cNvPr id="4" name="CaixaDeTexto 3"/>
        <xdr:cNvSpPr txBox="1"/>
      </xdr:nvSpPr>
      <xdr:spPr>
        <a:xfrm>
          <a:off x="0" y="1179830"/>
          <a:ext cx="3992880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Passageiros transportados </a:t>
          </a:r>
          <a:r>
            <a:rPr lang="en-US" sz="700" b="0" i="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(mil pessoas) </a:t>
          </a:r>
          <a:r>
            <a:rPr lang="en-US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em Alagoas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</xdr:colOff>
      <xdr:row>8</xdr:row>
      <xdr:rowOff>74295</xdr:rowOff>
    </xdr:from>
    <xdr:to>
      <xdr:col>5</xdr:col>
      <xdr:colOff>605790</xdr:colOff>
      <xdr:row>22</xdr:row>
      <xdr:rowOff>27940</xdr:rowOff>
    </xdr:to>
    <xdr:graphicFrame macro="">
      <xdr:nvGraphicFramePr>
        <xdr:cNvPr id="55788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52070</xdr:rowOff>
    </xdr:from>
    <xdr:to>
      <xdr:col>5</xdr:col>
      <xdr:colOff>570865</xdr:colOff>
      <xdr:row>45</xdr:row>
      <xdr:rowOff>14605</xdr:rowOff>
    </xdr:to>
    <xdr:graphicFrame macro="">
      <xdr:nvGraphicFramePr>
        <xdr:cNvPr id="55789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</xdr:colOff>
      <xdr:row>56</xdr:row>
      <xdr:rowOff>106680</xdr:rowOff>
    </xdr:from>
    <xdr:to>
      <xdr:col>5</xdr:col>
      <xdr:colOff>604520</xdr:colOff>
      <xdr:row>68</xdr:row>
      <xdr:rowOff>29210</xdr:rowOff>
    </xdr:to>
    <xdr:graphicFrame macro="">
      <xdr:nvGraphicFramePr>
        <xdr:cNvPr id="4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5398</xdr:colOff>
      <xdr:row>22</xdr:row>
      <xdr:rowOff>3175</xdr:rowOff>
    </xdr:from>
    <xdr:to>
      <xdr:col>5</xdr:col>
      <xdr:colOff>594713</xdr:colOff>
      <xdr:row>22</xdr:row>
      <xdr:rowOff>103800</xdr:rowOff>
    </xdr:to>
    <xdr:sp macro="" textlink="">
      <xdr:nvSpPr>
        <xdr:cNvPr id="5" name="CaixaDeTexto 4"/>
        <xdr:cNvSpPr txBox="1"/>
      </xdr:nvSpPr>
      <xdr:spPr>
        <a:xfrm>
          <a:off x="5398" y="2746375"/>
          <a:ext cx="4084990" cy="10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</xdr:row>
      <xdr:rowOff>33337</xdr:rowOff>
    </xdr:from>
    <xdr:to>
      <xdr:col>5</xdr:col>
      <xdr:colOff>583203</xdr:colOff>
      <xdr:row>9</xdr:row>
      <xdr:rowOff>28580</xdr:rowOff>
    </xdr:to>
    <xdr:sp macro="" textlink="">
      <xdr:nvSpPr>
        <xdr:cNvPr id="6" name="CaixaDeTexto 5"/>
        <xdr:cNvSpPr txBox="1"/>
      </xdr:nvSpPr>
      <xdr:spPr>
        <a:xfrm>
          <a:off x="0" y="1057910"/>
          <a:ext cx="4078605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telefonia fixa em Alagoas, posição dezembro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45</xdr:row>
      <xdr:rowOff>8572</xdr:rowOff>
    </xdr:from>
    <xdr:to>
      <xdr:col>5</xdr:col>
      <xdr:colOff>589950</xdr:colOff>
      <xdr:row>45</xdr:row>
      <xdr:rowOff>109197</xdr:rowOff>
    </xdr:to>
    <xdr:sp macro="" textlink="">
      <xdr:nvSpPr>
        <xdr:cNvPr id="7" name="CaixaDeTexto 6"/>
        <xdr:cNvSpPr txBox="1"/>
      </xdr:nvSpPr>
      <xdr:spPr>
        <a:xfrm>
          <a:off x="635" y="5637847"/>
          <a:ext cx="4084990" cy="10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30</xdr:row>
      <xdr:rowOff>47622</xdr:rowOff>
    </xdr:from>
    <xdr:to>
      <xdr:col>5</xdr:col>
      <xdr:colOff>583203</xdr:colOff>
      <xdr:row>31</xdr:row>
      <xdr:rowOff>42865</xdr:rowOff>
    </xdr:to>
    <xdr:sp macro="" textlink="">
      <xdr:nvSpPr>
        <xdr:cNvPr id="8" name="CaixaDeTexto 7"/>
        <xdr:cNvSpPr txBox="1"/>
      </xdr:nvSpPr>
      <xdr:spPr>
        <a:xfrm>
          <a:off x="0" y="3890010"/>
          <a:ext cx="4078605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Quantidade de Acessos/Plano de Serviço, em Alagoas, posição dezembro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</xdr:colOff>
      <xdr:row>68</xdr:row>
      <xdr:rowOff>3810</xdr:rowOff>
    </xdr:from>
    <xdr:to>
      <xdr:col>5</xdr:col>
      <xdr:colOff>591220</xdr:colOff>
      <xdr:row>68</xdr:row>
      <xdr:rowOff>103505</xdr:rowOff>
    </xdr:to>
    <xdr:sp macro="" textlink="">
      <xdr:nvSpPr>
        <xdr:cNvPr id="9" name="CaixaDeTexto 8"/>
        <xdr:cNvSpPr txBox="1"/>
      </xdr:nvSpPr>
      <xdr:spPr>
        <a:xfrm>
          <a:off x="1905" y="8509635"/>
          <a:ext cx="4084990" cy="99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ANATEL.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56</xdr:row>
      <xdr:rowOff>35560</xdr:rowOff>
    </xdr:from>
    <xdr:to>
      <xdr:col>5</xdr:col>
      <xdr:colOff>583838</xdr:colOff>
      <xdr:row>57</xdr:row>
      <xdr:rowOff>30803</xdr:rowOff>
    </xdr:to>
    <xdr:sp macro="" textlink="">
      <xdr:nvSpPr>
        <xdr:cNvPr id="10" name="CaixaDeTexto 9"/>
        <xdr:cNvSpPr txBox="1"/>
      </xdr:nvSpPr>
      <xdr:spPr>
        <a:xfrm>
          <a:off x="635" y="7190105"/>
          <a:ext cx="4078605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Serviço móvel pessoal, por operadora, em Alagoas - Dez/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13335</xdr:rowOff>
    </xdr:from>
    <xdr:to>
      <xdr:col>7</xdr:col>
      <xdr:colOff>501015</xdr:colOff>
      <xdr:row>22</xdr:row>
      <xdr:rowOff>26035</xdr:rowOff>
    </xdr:to>
    <xdr:graphicFrame macro="">
      <xdr:nvGraphicFramePr>
        <xdr:cNvPr id="2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</xdr:colOff>
      <xdr:row>22</xdr:row>
      <xdr:rowOff>17780</xdr:rowOff>
    </xdr:from>
    <xdr:to>
      <xdr:col>7</xdr:col>
      <xdr:colOff>495300</xdr:colOff>
      <xdr:row>22</xdr:row>
      <xdr:rowOff>186055</xdr:rowOff>
    </xdr:to>
    <xdr:sp macro="" textlink="">
      <xdr:nvSpPr>
        <xdr:cNvPr id="3" name="CaixaDeTexto 2"/>
        <xdr:cNvSpPr txBox="1"/>
      </xdr:nvSpPr>
      <xdr:spPr>
        <a:xfrm>
          <a:off x="13970" y="2770505"/>
          <a:ext cx="4091305" cy="16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MF/STN. Elaboração: Seplag-AL/Sinc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Outros = ITR + LC 87/96 + CIDE + FEX</a:t>
          </a:r>
        </a:p>
      </xdr:txBody>
    </xdr:sp>
    <xdr:clientData/>
  </xdr:twoCellAnchor>
  <xdr:twoCellAnchor>
    <xdr:from>
      <xdr:col>0</xdr:col>
      <xdr:colOff>5080</xdr:colOff>
      <xdr:row>9</xdr:row>
      <xdr:rowOff>14288</xdr:rowOff>
    </xdr:from>
    <xdr:to>
      <xdr:col>7</xdr:col>
      <xdr:colOff>476250</xdr:colOff>
      <xdr:row>9</xdr:row>
      <xdr:rowOff>108908</xdr:rowOff>
    </xdr:to>
    <xdr:sp macro="" textlink="">
      <xdr:nvSpPr>
        <xdr:cNvPr id="4" name="CaixaDeTexto 3"/>
        <xdr:cNvSpPr txBox="1"/>
      </xdr:nvSpPr>
      <xdr:spPr>
        <a:xfrm>
          <a:off x="5080" y="1157288"/>
          <a:ext cx="4081145" cy="94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Transferências constitucionais, por tipo, para o Estado de Alagoas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48</xdr:row>
      <xdr:rowOff>22225</xdr:rowOff>
    </xdr:from>
    <xdr:to>
      <xdr:col>13</xdr:col>
      <xdr:colOff>228600</xdr:colOff>
      <xdr:row>71</xdr:row>
      <xdr:rowOff>95885</xdr:rowOff>
    </xdr:to>
    <xdr:graphicFrame macro="">
      <xdr:nvGraphicFramePr>
        <xdr:cNvPr id="2395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</xdr:colOff>
      <xdr:row>10</xdr:row>
      <xdr:rowOff>104140</xdr:rowOff>
    </xdr:from>
    <xdr:to>
      <xdr:col>3</xdr:col>
      <xdr:colOff>1099185</xdr:colOff>
      <xdr:row>22</xdr:row>
      <xdr:rowOff>35560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10</xdr:row>
      <xdr:rowOff>94615</xdr:rowOff>
    </xdr:from>
    <xdr:to>
      <xdr:col>3</xdr:col>
      <xdr:colOff>1038560</xdr:colOff>
      <xdr:row>11</xdr:row>
      <xdr:rowOff>85058</xdr:rowOff>
    </xdr:to>
    <xdr:sp macro="" textlink="">
      <xdr:nvSpPr>
        <xdr:cNvPr id="4" name="CaixaDeTexto 3"/>
        <xdr:cNvSpPr txBox="1"/>
      </xdr:nvSpPr>
      <xdr:spPr>
        <a:xfrm>
          <a:off x="635" y="1372235"/>
          <a:ext cx="4047490" cy="1162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Imposto s/a circulação de mercadorias e serviços, fundo de part. dos Estados e Municípios, de Alagoas –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16509</xdr:colOff>
      <xdr:row>22</xdr:row>
      <xdr:rowOff>4128</xdr:rowOff>
    </xdr:from>
    <xdr:to>
      <xdr:col>3</xdr:col>
      <xdr:colOff>1026159</xdr:colOff>
      <xdr:row>22</xdr:row>
      <xdr:rowOff>110173</xdr:rowOff>
    </xdr:to>
    <xdr:sp macro="" textlink="">
      <xdr:nvSpPr>
        <xdr:cNvPr id="3" name="CaixaDeTexto 2"/>
        <xdr:cNvSpPr txBox="1"/>
      </xdr:nvSpPr>
      <xdr:spPr>
        <a:xfrm>
          <a:off x="16509" y="2833053"/>
          <a:ext cx="4019550" cy="1060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MF - CONFAZ/ COTEPE.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</xdr:colOff>
      <xdr:row>45</xdr:row>
      <xdr:rowOff>9071</xdr:rowOff>
    </xdr:from>
    <xdr:to>
      <xdr:col>3</xdr:col>
      <xdr:colOff>1002393</xdr:colOff>
      <xdr:row>45</xdr:row>
      <xdr:rowOff>108222</xdr:rowOff>
    </xdr:to>
    <xdr:sp macro="" textlink="">
      <xdr:nvSpPr>
        <xdr:cNvPr id="6" name="CaixaDeTexto 5"/>
        <xdr:cNvSpPr txBox="1"/>
      </xdr:nvSpPr>
      <xdr:spPr>
        <a:xfrm>
          <a:off x="1270" y="5692321"/>
          <a:ext cx="4076337" cy="99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 SEFAZ (Balanço Geral do Estado).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</xdr:colOff>
      <xdr:row>34</xdr:row>
      <xdr:rowOff>4445</xdr:rowOff>
    </xdr:from>
    <xdr:to>
      <xdr:col>2</xdr:col>
      <xdr:colOff>22225</xdr:colOff>
      <xdr:row>45</xdr:row>
      <xdr:rowOff>12065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23</xdr:row>
      <xdr:rowOff>23495</xdr:rowOff>
    </xdr:from>
    <xdr:to>
      <xdr:col>3</xdr:col>
      <xdr:colOff>1030605</xdr:colOff>
      <xdr:row>33</xdr:row>
      <xdr:rowOff>121285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18415</xdr:colOff>
      <xdr:row>34</xdr:row>
      <xdr:rowOff>4445</xdr:rowOff>
    </xdr:from>
    <xdr:to>
      <xdr:col>3</xdr:col>
      <xdr:colOff>1022985</xdr:colOff>
      <xdr:row>45</xdr:row>
      <xdr:rowOff>12065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139700</xdr:colOff>
      <xdr:row>23</xdr:row>
      <xdr:rowOff>18415</xdr:rowOff>
    </xdr:from>
    <xdr:to>
      <xdr:col>2</xdr:col>
      <xdr:colOff>859155</xdr:colOff>
      <xdr:row>23</xdr:row>
      <xdr:rowOff>123825</xdr:rowOff>
    </xdr:to>
    <xdr:sp macro="" textlink="">
      <xdr:nvSpPr>
        <xdr:cNvPr id="13" name="Caixa de Texto 12"/>
        <xdr:cNvSpPr txBox="1"/>
      </xdr:nvSpPr>
      <xdr:spPr>
        <a:xfrm>
          <a:off x="1120775" y="2964815"/>
          <a:ext cx="1767205" cy="105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altLang="en-US" sz="600" b="1"/>
            <a:t>Receitas e despesas, em Alagoas - 2013-2017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53975</xdr:rowOff>
    </xdr:from>
    <xdr:to>
      <xdr:col>5</xdr:col>
      <xdr:colOff>651510</xdr:colOff>
      <xdr:row>22</xdr:row>
      <xdr:rowOff>10795</xdr:rowOff>
    </xdr:to>
    <xdr:graphicFrame macro="">
      <xdr:nvGraphicFramePr>
        <xdr:cNvPr id="3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21</xdr:row>
      <xdr:rowOff>160972</xdr:rowOff>
    </xdr:from>
    <xdr:to>
      <xdr:col>5</xdr:col>
      <xdr:colOff>656625</xdr:colOff>
      <xdr:row>22</xdr:row>
      <xdr:rowOff>109197</xdr:rowOff>
    </xdr:to>
    <xdr:sp macro="" textlink="">
      <xdr:nvSpPr>
        <xdr:cNvPr id="4" name="CaixaDeTexto 3"/>
        <xdr:cNvSpPr txBox="1"/>
      </xdr:nvSpPr>
      <xdr:spPr>
        <a:xfrm>
          <a:off x="635" y="2827972"/>
          <a:ext cx="4113565" cy="11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BACEN.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5715</xdr:colOff>
      <xdr:row>11</xdr:row>
      <xdr:rowOff>51435</xdr:rowOff>
    </xdr:from>
    <xdr:to>
      <xdr:col>5</xdr:col>
      <xdr:colOff>655593</xdr:colOff>
      <xdr:row>12</xdr:row>
      <xdr:rowOff>46678</xdr:rowOff>
    </xdr:to>
    <xdr:sp macro="" textlink="">
      <xdr:nvSpPr>
        <xdr:cNvPr id="5" name="CaixaDeTexto 4"/>
        <xdr:cNvSpPr txBox="1"/>
      </xdr:nvSpPr>
      <xdr:spPr>
        <a:xfrm>
          <a:off x="5715" y="1508125"/>
          <a:ext cx="4107180" cy="12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agências bancárias operando no Estado de Alagoas (posição dez) – 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</xdr:colOff>
      <xdr:row>121</xdr:row>
      <xdr:rowOff>64849</xdr:rowOff>
    </xdr:from>
    <xdr:to>
      <xdr:col>5</xdr:col>
      <xdr:colOff>560796</xdr:colOff>
      <xdr:row>122</xdr:row>
      <xdr:rowOff>62781</xdr:rowOff>
    </xdr:to>
    <xdr:sp macro="" textlink="">
      <xdr:nvSpPr>
        <xdr:cNvPr id="11" name="CaixaDeTexto 10"/>
        <xdr:cNvSpPr txBox="1"/>
      </xdr:nvSpPr>
      <xdr:spPr>
        <a:xfrm>
          <a:off x="48260" y="14727396"/>
          <a:ext cx="4048692" cy="1110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Número de funções docentes, por tipo de ensino,  em Alagoas - 2013-2017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62229</xdr:colOff>
      <xdr:row>145</xdr:row>
      <xdr:rowOff>49609</xdr:rowOff>
    </xdr:from>
    <xdr:to>
      <xdr:col>5</xdr:col>
      <xdr:colOff>534836</xdr:colOff>
      <xdr:row>146</xdr:row>
      <xdr:rowOff>124384</xdr:rowOff>
    </xdr:to>
    <xdr:sp macro="" textlink="">
      <xdr:nvSpPr>
        <xdr:cNvPr id="12" name="CaixaDeTexto 11"/>
        <xdr:cNvSpPr txBox="1"/>
      </xdr:nvSpPr>
      <xdr:spPr>
        <a:xfrm>
          <a:off x="62229" y="17367250"/>
          <a:ext cx="4008763" cy="1878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(*)  O mesmo docente pode atuar em mais de uma série</a:t>
          </a:r>
          <a:endParaRPr lang="pt-BR" sz="5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23</xdr:row>
      <xdr:rowOff>99536</xdr:rowOff>
    </xdr:from>
    <xdr:to>
      <xdr:col>2</xdr:col>
      <xdr:colOff>278765</xdr:colOff>
      <xdr:row>46</xdr:row>
      <xdr:rowOff>12462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</xdr:colOff>
      <xdr:row>46</xdr:row>
      <xdr:rowOff>16510</xdr:rowOff>
    </xdr:from>
    <xdr:to>
      <xdr:col>5</xdr:col>
      <xdr:colOff>561340</xdr:colOff>
      <xdr:row>47</xdr:row>
      <xdr:rowOff>12065</xdr:rowOff>
    </xdr:to>
    <xdr:sp macro="" textlink="">
      <xdr:nvSpPr>
        <xdr:cNvPr id="8" name="CaixaDeTexto 3"/>
        <xdr:cNvSpPr txBox="1"/>
      </xdr:nvSpPr>
      <xdr:spPr>
        <a:xfrm>
          <a:off x="1270" y="5760085"/>
          <a:ext cx="4103370" cy="109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INEP. Elaboração: Seplag-AL/Sinc</a:t>
          </a:r>
          <a:endParaRPr lang="pt-BR" altLang="en-US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96</xdr:row>
      <xdr:rowOff>30877</xdr:rowOff>
    </xdr:from>
    <xdr:to>
      <xdr:col>5</xdr:col>
      <xdr:colOff>560705</xdr:colOff>
      <xdr:row>96</xdr:row>
      <xdr:rowOff>140732</xdr:rowOff>
    </xdr:to>
    <xdr:sp macro="" textlink="">
      <xdr:nvSpPr>
        <xdr:cNvPr id="22" name="CaixaDeTexto 3"/>
        <xdr:cNvSpPr txBox="1"/>
      </xdr:nvSpPr>
      <xdr:spPr>
        <a:xfrm>
          <a:off x="635" y="11645424"/>
          <a:ext cx="4096226" cy="109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BR" altLang="en-US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O mesmo estabelecimento pode oferecer mais de um nível/modalidade de ensino</a:t>
          </a:r>
        </a:p>
      </xdr:txBody>
    </xdr:sp>
    <xdr:clientData/>
  </xdr:twoCellAnchor>
  <xdr:twoCellAnchor>
    <xdr:from>
      <xdr:col>0</xdr:col>
      <xdr:colOff>1270</xdr:colOff>
      <xdr:row>95</xdr:row>
      <xdr:rowOff>44212</xdr:rowOff>
    </xdr:from>
    <xdr:to>
      <xdr:col>5</xdr:col>
      <xdr:colOff>561340</xdr:colOff>
      <xdr:row>96</xdr:row>
      <xdr:rowOff>39767</xdr:rowOff>
    </xdr:to>
    <xdr:sp macro="" textlink="">
      <xdr:nvSpPr>
        <xdr:cNvPr id="25" name="CaixaDeTexto 3"/>
        <xdr:cNvSpPr txBox="1"/>
      </xdr:nvSpPr>
      <xdr:spPr>
        <a:xfrm>
          <a:off x="1270" y="11545650"/>
          <a:ext cx="4096226" cy="1086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INEP. Elaboração: Seplag-AL/Sinc</a:t>
          </a:r>
          <a:endParaRPr lang="pt-BR" altLang="en-US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309562</xdr:colOff>
      <xdr:row>24</xdr:row>
      <xdr:rowOff>1</xdr:rowOff>
    </xdr:from>
    <xdr:to>
      <xdr:col>5</xdr:col>
      <xdr:colOff>588327</xdr:colOff>
      <xdr:row>46</xdr:row>
      <xdr:rowOff>26036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2</xdr:col>
      <xdr:colOff>278765</xdr:colOff>
      <xdr:row>95</xdr:row>
      <xdr:rowOff>26034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291703</xdr:colOff>
      <xdr:row>72</xdr:row>
      <xdr:rowOff>95249</xdr:rowOff>
    </xdr:from>
    <xdr:to>
      <xdr:col>5</xdr:col>
      <xdr:colOff>570468</xdr:colOff>
      <xdr:row>95</xdr:row>
      <xdr:rowOff>8174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83345</xdr:rowOff>
    </xdr:from>
    <xdr:to>
      <xdr:col>2</xdr:col>
      <xdr:colOff>278765</xdr:colOff>
      <xdr:row>145</xdr:row>
      <xdr:rowOff>55801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279798</xdr:colOff>
      <xdr:row>122</xdr:row>
      <xdr:rowOff>83345</xdr:rowOff>
    </xdr:from>
    <xdr:to>
      <xdr:col>5</xdr:col>
      <xdr:colOff>558563</xdr:colOff>
      <xdr:row>145</xdr:row>
      <xdr:rowOff>55801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80522</xdr:rowOff>
    </xdr:from>
    <xdr:to>
      <xdr:col>5</xdr:col>
      <xdr:colOff>610721</xdr:colOff>
      <xdr:row>96</xdr:row>
      <xdr:rowOff>21294</xdr:rowOff>
    </xdr:to>
    <xdr:graphicFrame macro="">
      <xdr:nvGraphicFramePr>
        <xdr:cNvPr id="2089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3355</xdr:rowOff>
    </xdr:from>
    <xdr:to>
      <xdr:col>5</xdr:col>
      <xdr:colOff>602253</xdr:colOff>
      <xdr:row>75</xdr:row>
      <xdr:rowOff>110657</xdr:rowOff>
    </xdr:to>
    <xdr:sp macro="" textlink="">
      <xdr:nvSpPr>
        <xdr:cNvPr id="3" name="CaixaDeTexto 2"/>
        <xdr:cNvSpPr txBox="1"/>
      </xdr:nvSpPr>
      <xdr:spPr>
        <a:xfrm>
          <a:off x="0" y="8783164"/>
          <a:ext cx="3947209" cy="107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matrículas e de ingressos no ensino superior em Alagoas - 2012-2016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97</xdr:row>
      <xdr:rowOff>65837</xdr:rowOff>
    </xdr:from>
    <xdr:to>
      <xdr:col>5</xdr:col>
      <xdr:colOff>590250</xdr:colOff>
      <xdr:row>98</xdr:row>
      <xdr:rowOff>98302</xdr:rowOff>
    </xdr:to>
    <xdr:sp macro="" textlink="">
      <xdr:nvSpPr>
        <xdr:cNvPr id="4" name="CaixaDeTexto 3"/>
        <xdr:cNvSpPr txBox="1"/>
      </xdr:nvSpPr>
      <xdr:spPr>
        <a:xfrm>
          <a:off x="0" y="11254911"/>
          <a:ext cx="3935206" cy="1445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INEP. Elaboração: Seplag-AL/Sinc</a:t>
          </a:r>
        </a:p>
        <a:p>
          <a:pPr algn="ctr" rtl="0"/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5</xdr:col>
      <xdr:colOff>585788</xdr:colOff>
      <xdr:row>21</xdr:row>
      <xdr:rowOff>100014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14289</xdr:rowOff>
    </xdr:from>
    <xdr:to>
      <xdr:col>5</xdr:col>
      <xdr:colOff>600076</xdr:colOff>
      <xdr:row>22</xdr:row>
      <xdr:rowOff>110949</xdr:rowOff>
    </xdr:to>
    <xdr:sp macro="" textlink="">
      <xdr:nvSpPr>
        <xdr:cNvPr id="4" name="CaixaDeTexto 3"/>
        <xdr:cNvSpPr txBox="1"/>
      </xdr:nvSpPr>
      <xdr:spPr>
        <a:xfrm>
          <a:off x="1" y="2757489"/>
          <a:ext cx="3924300" cy="96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TRE-AL.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</xdr:row>
      <xdr:rowOff>66676</xdr:rowOff>
    </xdr:from>
    <xdr:to>
      <xdr:col>5</xdr:col>
      <xdr:colOff>604838</xdr:colOff>
      <xdr:row>9</xdr:row>
      <xdr:rowOff>66680</xdr:rowOff>
    </xdr:to>
    <xdr:sp macro="" textlink="">
      <xdr:nvSpPr>
        <xdr:cNvPr id="5" name="CaixaDeTexto 4"/>
        <xdr:cNvSpPr txBox="1"/>
      </xdr:nvSpPr>
      <xdr:spPr>
        <a:xfrm>
          <a:off x="0" y="1076326"/>
          <a:ext cx="3929063" cy="123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eleitores por sexo em Alagoas - 2013-2017 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76199</xdr:rowOff>
    </xdr:from>
    <xdr:to>
      <xdr:col>3</xdr:col>
      <xdr:colOff>1028400</xdr:colOff>
      <xdr:row>21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14289</xdr:colOff>
      <xdr:row>21</xdr:row>
      <xdr:rowOff>114299</xdr:rowOff>
    </xdr:from>
    <xdr:to>
      <xdr:col>3</xdr:col>
      <xdr:colOff>1038226</xdr:colOff>
      <xdr:row>22</xdr:row>
      <xdr:rowOff>152367</xdr:rowOff>
    </xdr:to>
    <xdr:sp macro="" textlink="">
      <xdr:nvSpPr>
        <xdr:cNvPr id="3" name="CaixaDeTexto 2"/>
        <xdr:cNvSpPr txBox="1"/>
      </xdr:nvSpPr>
      <xdr:spPr>
        <a:xfrm>
          <a:off x="14289" y="2705099"/>
          <a:ext cx="3929062" cy="161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MS/DATASUS. Elaboração: Seplag-AL/Sinc</a:t>
          </a:r>
        </a:p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Nota:  A Fonte não divulgou as internações por regime a partir de 2015 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10</xdr:row>
      <xdr:rowOff>95256</xdr:rowOff>
    </xdr:from>
    <xdr:to>
      <xdr:col>3</xdr:col>
      <xdr:colOff>1030878</xdr:colOff>
      <xdr:row>11</xdr:row>
      <xdr:rowOff>76179</xdr:rowOff>
    </xdr:to>
    <xdr:sp macro="" textlink="">
      <xdr:nvSpPr>
        <xdr:cNvPr id="4" name="CaixaDeTexto 3"/>
        <xdr:cNvSpPr txBox="1"/>
      </xdr:nvSpPr>
      <xdr:spPr>
        <a:xfrm>
          <a:off x="0" y="1323981"/>
          <a:ext cx="3936003" cy="104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internações hospitalares do SUS, por regime,  em Alagoas –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102974</xdr:rowOff>
    </xdr:from>
    <xdr:to>
      <xdr:col>3</xdr:col>
      <xdr:colOff>204150</xdr:colOff>
      <xdr:row>22</xdr:row>
      <xdr:rowOff>52724</xdr:rowOff>
    </xdr:to>
    <xdr:graphicFrame macro="">
      <xdr:nvGraphicFramePr>
        <xdr:cNvPr id="7249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216354</xdr:colOff>
      <xdr:row>12</xdr:row>
      <xdr:rowOff>101351</xdr:rowOff>
    </xdr:from>
    <xdr:to>
      <xdr:col>6</xdr:col>
      <xdr:colOff>553854</xdr:colOff>
      <xdr:row>22</xdr:row>
      <xdr:rowOff>51101</xdr:rowOff>
    </xdr:to>
    <xdr:graphicFrame macro="">
      <xdr:nvGraphicFramePr>
        <xdr:cNvPr id="7249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6</xdr:col>
      <xdr:colOff>547688</xdr:colOff>
      <xdr:row>22</xdr:row>
      <xdr:rowOff>149017</xdr:rowOff>
    </xdr:to>
    <xdr:sp macro="" textlink="">
      <xdr:nvSpPr>
        <xdr:cNvPr id="4" name="CaixaDeTexto 3"/>
        <xdr:cNvSpPr txBox="1"/>
      </xdr:nvSpPr>
      <xdr:spPr>
        <a:xfrm>
          <a:off x="0" y="2819400"/>
          <a:ext cx="4110038" cy="110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MPS.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39520</xdr:rowOff>
    </xdr:from>
    <xdr:to>
      <xdr:col>3</xdr:col>
      <xdr:colOff>42075</xdr:colOff>
      <xdr:row>12</xdr:row>
      <xdr:rowOff>95251</xdr:rowOff>
    </xdr:to>
    <xdr:sp macro="" textlink="">
      <xdr:nvSpPr>
        <xdr:cNvPr id="5" name="CaixaDeTexto 4"/>
        <xdr:cNvSpPr txBox="1"/>
      </xdr:nvSpPr>
      <xdr:spPr>
        <a:xfrm>
          <a:off x="85725" y="1458745"/>
          <a:ext cx="1804200" cy="1795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N° de benefícios concedidos p/INSS, p/localização, em Alagoas - 2013-2017</a:t>
          </a:r>
          <a:endParaRPr lang="pt-BR" sz="6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352426</xdr:colOff>
      <xdr:row>11</xdr:row>
      <xdr:rowOff>49047</xdr:rowOff>
    </xdr:from>
    <xdr:to>
      <xdr:col>6</xdr:col>
      <xdr:colOff>442126</xdr:colOff>
      <xdr:row>12</xdr:row>
      <xdr:rowOff>107950</xdr:rowOff>
    </xdr:to>
    <xdr:sp macro="" textlink="">
      <xdr:nvSpPr>
        <xdr:cNvPr id="7" name="CaixaDeTexto 6"/>
        <xdr:cNvSpPr txBox="1"/>
      </xdr:nvSpPr>
      <xdr:spPr>
        <a:xfrm>
          <a:off x="2200276" y="1468272"/>
          <a:ext cx="1804200" cy="182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N° de benefícios emitidos p/INSS, p/localização, em Alagoas - 2013-2017</a:t>
          </a:r>
          <a:endParaRPr lang="pt-BR" sz="6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9526</xdr:rowOff>
    </xdr:from>
    <xdr:to>
      <xdr:col>1</xdr:col>
      <xdr:colOff>2457225</xdr:colOff>
      <xdr:row>21</xdr:row>
      <xdr:rowOff>107626</xdr:rowOff>
    </xdr:to>
    <xdr:graphicFrame macro="">
      <xdr:nvGraphicFramePr>
        <xdr:cNvPr id="751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9525</xdr:rowOff>
    </xdr:from>
    <xdr:to>
      <xdr:col>1</xdr:col>
      <xdr:colOff>2352376</xdr:colOff>
      <xdr:row>22</xdr:row>
      <xdr:rowOff>114288</xdr:rowOff>
    </xdr:to>
    <xdr:sp macro="" textlink="">
      <xdr:nvSpPr>
        <xdr:cNvPr id="3" name="CaixaDeTexto 2"/>
        <xdr:cNvSpPr txBox="1"/>
      </xdr:nvSpPr>
      <xdr:spPr>
        <a:xfrm>
          <a:off x="1" y="2724150"/>
          <a:ext cx="3981150" cy="104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 MPS. Elaboração: Seplag-AL/Sinc</a:t>
          </a:r>
        </a:p>
      </xdr:txBody>
    </xdr:sp>
    <xdr:clientData/>
  </xdr:twoCellAnchor>
  <xdr:twoCellAnchor>
    <xdr:from>
      <xdr:col>0</xdr:col>
      <xdr:colOff>0</xdr:colOff>
      <xdr:row>8</xdr:row>
      <xdr:rowOff>71443</xdr:rowOff>
    </xdr:from>
    <xdr:to>
      <xdr:col>1</xdr:col>
      <xdr:colOff>2352375</xdr:colOff>
      <xdr:row>9</xdr:row>
      <xdr:rowOff>66648</xdr:rowOff>
    </xdr:to>
    <xdr:sp macro="" textlink="">
      <xdr:nvSpPr>
        <xdr:cNvPr id="4" name="CaixaDeTexto 3"/>
        <xdr:cNvSpPr txBox="1"/>
      </xdr:nvSpPr>
      <xdr:spPr>
        <a:xfrm>
          <a:off x="0" y="1052518"/>
          <a:ext cx="3981150" cy="119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Valor arrecadado pela Previdência Social em Alagoas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28576</xdr:rowOff>
    </xdr:from>
    <xdr:to>
      <xdr:col>2</xdr:col>
      <xdr:colOff>1485900</xdr:colOff>
      <xdr:row>21</xdr:row>
      <xdr:rowOff>114300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19049</xdr:rowOff>
    </xdr:from>
    <xdr:to>
      <xdr:col>3</xdr:col>
      <xdr:colOff>0</xdr:colOff>
      <xdr:row>22</xdr:row>
      <xdr:rowOff>138082</xdr:rowOff>
    </xdr:to>
    <xdr:sp macro="" textlink="">
      <xdr:nvSpPr>
        <xdr:cNvPr id="7" name="CaixaDeTexto 6"/>
        <xdr:cNvSpPr txBox="1"/>
      </xdr:nvSpPr>
      <xdr:spPr>
        <a:xfrm>
          <a:off x="0" y="2819399"/>
          <a:ext cx="4105275" cy="119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IBGE/Censo Demográfico/PNAD. Elaboração: Seplag-AL/Sinc</a:t>
          </a:r>
        </a:p>
      </xdr:txBody>
    </xdr:sp>
    <xdr:clientData/>
  </xdr:twoCellAnchor>
  <xdr:twoCellAnchor>
    <xdr:from>
      <xdr:col>0</xdr:col>
      <xdr:colOff>0</xdr:colOff>
      <xdr:row>11</xdr:row>
      <xdr:rowOff>61913</xdr:rowOff>
    </xdr:from>
    <xdr:to>
      <xdr:col>2</xdr:col>
      <xdr:colOff>1490663</xdr:colOff>
      <xdr:row>12</xdr:row>
      <xdr:rowOff>52332</xdr:rowOff>
    </xdr:to>
    <xdr:sp macro="" textlink="">
      <xdr:nvSpPr>
        <xdr:cNvPr id="8" name="CaixaDeTexto 7"/>
        <xdr:cNvSpPr txBox="1"/>
      </xdr:nvSpPr>
      <xdr:spPr>
        <a:xfrm>
          <a:off x="0" y="1500188"/>
          <a:ext cx="4081463" cy="114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Número de domicílios particulares, por localização, em Alagoas – 2013-2017</a:t>
          </a:r>
          <a:endParaRPr lang="pt-BR" sz="65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36</xdr:row>
      <xdr:rowOff>38100</xdr:rowOff>
    </xdr:from>
    <xdr:to>
      <xdr:col>5</xdr:col>
      <xdr:colOff>518583</xdr:colOff>
      <xdr:row>45</xdr:row>
      <xdr:rowOff>4445</xdr:rowOff>
    </xdr:to>
    <xdr:graphicFrame macro="">
      <xdr:nvGraphicFramePr>
        <xdr:cNvPr id="347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45</xdr:row>
      <xdr:rowOff>2540</xdr:rowOff>
    </xdr:from>
    <xdr:to>
      <xdr:col>5</xdr:col>
      <xdr:colOff>478155</xdr:colOff>
      <xdr:row>45</xdr:row>
      <xdr:rowOff>102870</xdr:rowOff>
    </xdr:to>
    <xdr:sp macro="" textlink="">
      <xdr:nvSpPr>
        <xdr:cNvPr id="4" name="CaixaDeTexto 3"/>
        <xdr:cNvSpPr txBox="1"/>
      </xdr:nvSpPr>
      <xdr:spPr>
        <a:xfrm>
          <a:off x="9525" y="5728123"/>
          <a:ext cx="4056380" cy="100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MTE/CAGED.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42864</xdr:rowOff>
    </xdr:from>
    <xdr:to>
      <xdr:col>4</xdr:col>
      <xdr:colOff>799875</xdr:colOff>
      <xdr:row>22</xdr:row>
      <xdr:rowOff>28575</xdr:rowOff>
    </xdr:to>
    <xdr:graphicFrame macro="">
      <xdr:nvGraphicFramePr>
        <xdr:cNvPr id="8232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51530</xdr:rowOff>
    </xdr:from>
    <xdr:to>
      <xdr:col>4</xdr:col>
      <xdr:colOff>761700</xdr:colOff>
      <xdr:row>22</xdr:row>
      <xdr:rowOff>147609</xdr:rowOff>
    </xdr:to>
    <xdr:sp macro="" textlink="">
      <xdr:nvSpPr>
        <xdr:cNvPr id="3" name="CaixaDeTexto 2"/>
        <xdr:cNvSpPr txBox="1"/>
      </xdr:nvSpPr>
      <xdr:spPr>
        <a:xfrm>
          <a:off x="9525" y="2804255"/>
          <a:ext cx="4038300" cy="96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Fonte: PNUD/Atlas do Desenvolvimento Humano no Brasil 2013/ Fundação João Pinheiro. Elaboração: Seplag-AL/Sinc</a:t>
          </a:r>
        </a:p>
      </xdr:txBody>
    </xdr:sp>
    <xdr:clientData/>
  </xdr:twoCellAnchor>
  <xdr:twoCellAnchor>
    <xdr:from>
      <xdr:col>0</xdr:col>
      <xdr:colOff>0</xdr:colOff>
      <xdr:row>8</xdr:row>
      <xdr:rowOff>76176</xdr:rowOff>
    </xdr:from>
    <xdr:to>
      <xdr:col>4</xdr:col>
      <xdr:colOff>752175</xdr:colOff>
      <xdr:row>9</xdr:row>
      <xdr:rowOff>66675</xdr:rowOff>
    </xdr:to>
    <xdr:sp macro="" textlink="">
      <xdr:nvSpPr>
        <xdr:cNvPr id="4" name="CaixaDeTexto 3"/>
        <xdr:cNvSpPr txBox="1"/>
      </xdr:nvSpPr>
      <xdr:spPr>
        <a:xfrm>
          <a:off x="0" y="1095351"/>
          <a:ext cx="4038300" cy="114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Índice de Desenvolvimento Humano, por tipo em Alagoas – 1991, 2000, 2010 e 2014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12</xdr:row>
      <xdr:rowOff>67310</xdr:rowOff>
    </xdr:from>
    <xdr:to>
      <xdr:col>2</xdr:col>
      <xdr:colOff>73827</xdr:colOff>
      <xdr:row>22</xdr:row>
      <xdr:rowOff>70985</xdr:rowOff>
    </xdr:to>
    <xdr:graphicFrame macro="">
      <xdr:nvGraphicFramePr>
        <xdr:cNvPr id="11681138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32488</xdr:rowOff>
    </xdr:from>
    <xdr:to>
      <xdr:col>5</xdr:col>
      <xdr:colOff>485475</xdr:colOff>
      <xdr:row>47</xdr:row>
      <xdr:rowOff>52388</xdr:rowOff>
    </xdr:to>
    <xdr:graphicFrame macro="">
      <xdr:nvGraphicFramePr>
        <xdr:cNvPr id="11681140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83820</xdr:colOff>
      <xdr:row>12</xdr:row>
      <xdr:rowOff>67310</xdr:rowOff>
    </xdr:from>
    <xdr:to>
      <xdr:col>5</xdr:col>
      <xdr:colOff>498008</xdr:colOff>
      <xdr:row>22</xdr:row>
      <xdr:rowOff>70985</xdr:rowOff>
    </xdr:to>
    <xdr:graphicFrame macro="">
      <xdr:nvGraphicFramePr>
        <xdr:cNvPr id="6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2</xdr:rowOff>
    </xdr:from>
    <xdr:to>
      <xdr:col>5</xdr:col>
      <xdr:colOff>485475</xdr:colOff>
      <xdr:row>12</xdr:row>
      <xdr:rowOff>109539</xdr:rowOff>
    </xdr:to>
    <xdr:sp macro="" textlink="">
      <xdr:nvSpPr>
        <xdr:cNvPr id="2" name="CaixaDeTexto 1"/>
        <xdr:cNvSpPr txBox="1"/>
      </xdr:nvSpPr>
      <xdr:spPr>
        <a:xfrm>
          <a:off x="0" y="1516380"/>
          <a:ext cx="4066540" cy="109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ctr" rtl="0"/>
          <a:r>
            <a:rPr lang="pt-BR" sz="65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Número de emprego formal, por atividades econômicas, em Alagoas - 2012/2016</a:t>
          </a:r>
        </a:p>
      </xdr:txBody>
    </xdr:sp>
    <xdr:clientData/>
  </xdr:twoCellAnchor>
  <xdr:twoCellAnchor>
    <xdr:from>
      <xdr:col>0</xdr:col>
      <xdr:colOff>0</xdr:colOff>
      <xdr:row>22</xdr:row>
      <xdr:rowOff>80962</xdr:rowOff>
    </xdr:from>
    <xdr:to>
      <xdr:col>5</xdr:col>
      <xdr:colOff>509587</xdr:colOff>
      <xdr:row>23</xdr:row>
      <xdr:rowOff>76200</xdr:rowOff>
    </xdr:to>
    <xdr:sp macro="" textlink="">
      <xdr:nvSpPr>
        <xdr:cNvPr id="8" name="CaixaDeTexto 7"/>
        <xdr:cNvSpPr txBox="1"/>
      </xdr:nvSpPr>
      <xdr:spPr>
        <a:xfrm>
          <a:off x="0" y="2767012"/>
          <a:ext cx="4090987" cy="80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MTE/RAIS.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30</xdr:row>
      <xdr:rowOff>47622</xdr:rowOff>
    </xdr:from>
    <xdr:to>
      <xdr:col>5</xdr:col>
      <xdr:colOff>485475</xdr:colOff>
      <xdr:row>31</xdr:row>
      <xdr:rowOff>42860</xdr:rowOff>
    </xdr:to>
    <xdr:sp macro="" textlink="">
      <xdr:nvSpPr>
        <xdr:cNvPr id="9" name="CaixaDeTexto 8"/>
        <xdr:cNvSpPr txBox="1"/>
      </xdr:nvSpPr>
      <xdr:spPr>
        <a:xfrm>
          <a:off x="0" y="3718560"/>
          <a:ext cx="4066540" cy="109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700" b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Estoque de empregos formais, por tipo de vínculo em Alagoas - 2012-2016</a:t>
          </a:r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46</xdr:row>
      <xdr:rowOff>61913</xdr:rowOff>
    </xdr:from>
    <xdr:to>
      <xdr:col>5</xdr:col>
      <xdr:colOff>509587</xdr:colOff>
      <xdr:row>47</xdr:row>
      <xdr:rowOff>62670</xdr:rowOff>
    </xdr:to>
    <xdr:sp macro="" textlink="">
      <xdr:nvSpPr>
        <xdr:cNvPr id="10" name="CaixaDeTexto 9"/>
        <xdr:cNvSpPr txBox="1"/>
      </xdr:nvSpPr>
      <xdr:spPr>
        <a:xfrm>
          <a:off x="0" y="5523865"/>
          <a:ext cx="4090670" cy="114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MTE/RAIS.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24131</xdr:colOff>
      <xdr:row>11</xdr:row>
      <xdr:rowOff>27305</xdr:rowOff>
    </xdr:from>
    <xdr:to>
      <xdr:col>6</xdr:col>
      <xdr:colOff>552451</xdr:colOff>
      <xdr:row>22</xdr:row>
      <xdr:rowOff>19685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28893</xdr:rowOff>
    </xdr:from>
    <xdr:to>
      <xdr:col>6</xdr:col>
      <xdr:colOff>514350</xdr:colOff>
      <xdr:row>22</xdr:row>
      <xdr:rowOff>121923</xdr:rowOff>
    </xdr:to>
    <xdr:sp macro="" textlink="">
      <xdr:nvSpPr>
        <xdr:cNvPr id="6" name="CaixaDeTexto 5"/>
        <xdr:cNvSpPr txBox="1"/>
      </xdr:nvSpPr>
      <xdr:spPr>
        <a:xfrm>
          <a:off x="0" y="2819718"/>
          <a:ext cx="4057650" cy="93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5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Fonte: MPS. Elaboração: Seplag-AL/Sinc                                                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33</xdr:row>
      <xdr:rowOff>47625</xdr:rowOff>
    </xdr:to>
    <xdr:graphicFrame macro="">
      <xdr:nvGraphicFramePr>
        <xdr:cNvPr id="490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23</xdr:row>
      <xdr:rowOff>41275</xdr:rowOff>
    </xdr:from>
    <xdr:to>
      <xdr:col>4</xdr:col>
      <xdr:colOff>796290</xdr:colOff>
      <xdr:row>33</xdr:row>
      <xdr:rowOff>116840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</xdr:colOff>
      <xdr:row>34</xdr:row>
      <xdr:rowOff>39370</xdr:rowOff>
    </xdr:from>
    <xdr:to>
      <xdr:col>4</xdr:col>
      <xdr:colOff>758544</xdr:colOff>
      <xdr:row>35</xdr:row>
      <xdr:rowOff>12379</xdr:rowOff>
    </xdr:to>
    <xdr:sp macro="" textlink="">
      <xdr:nvSpPr>
        <xdr:cNvPr id="8" name="CaixaDeTexto 7"/>
        <xdr:cNvSpPr txBox="1"/>
      </xdr:nvSpPr>
      <xdr:spPr>
        <a:xfrm>
          <a:off x="1270" y="4385945"/>
          <a:ext cx="4071620" cy="99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IBGE/CONAC/Seplag-AL/Sinc. Elaboração: Seplag/Sinc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2540</xdr:colOff>
      <xdr:row>13</xdr:row>
      <xdr:rowOff>26035</xdr:rowOff>
    </xdr:from>
    <xdr:to>
      <xdr:col>4</xdr:col>
      <xdr:colOff>783590</xdr:colOff>
      <xdr:row>22</xdr:row>
      <xdr:rowOff>34290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</xdr:colOff>
      <xdr:row>22</xdr:row>
      <xdr:rowOff>12065</xdr:rowOff>
    </xdr:from>
    <xdr:to>
      <xdr:col>4</xdr:col>
      <xdr:colOff>772160</xdr:colOff>
      <xdr:row>22</xdr:row>
      <xdr:rowOff>111760</xdr:rowOff>
    </xdr:to>
    <xdr:sp macro="" textlink="">
      <xdr:nvSpPr>
        <xdr:cNvPr id="3" name="CaixaDeTexto 7"/>
        <xdr:cNvSpPr txBox="1"/>
      </xdr:nvSpPr>
      <xdr:spPr>
        <a:xfrm>
          <a:off x="15240" y="2842260"/>
          <a:ext cx="4071620" cy="99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IBGE/CONAC/Seplag-AL/Sinc. Elaboração: Seplag/Sinc</a:t>
          </a:r>
          <a:endParaRPr lang="pt-BR" altLang="en-US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</xdr:colOff>
      <xdr:row>12</xdr:row>
      <xdr:rowOff>11430</xdr:rowOff>
    </xdr:from>
    <xdr:to>
      <xdr:col>7</xdr:col>
      <xdr:colOff>581025</xdr:colOff>
      <xdr:row>22</xdr:row>
      <xdr:rowOff>73660</xdr:rowOff>
    </xdr:to>
    <xdr:graphicFrame macro="">
      <xdr:nvGraphicFramePr>
        <xdr:cNvPr id="3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</xdr:colOff>
      <xdr:row>12</xdr:row>
      <xdr:rowOff>19050</xdr:rowOff>
    </xdr:from>
    <xdr:to>
      <xdr:col>4</xdr:col>
      <xdr:colOff>20320</xdr:colOff>
      <xdr:row>22</xdr:row>
      <xdr:rowOff>81280</xdr:rowOff>
    </xdr:to>
    <xdr:graphicFrame macro="">
      <xdr:nvGraphicFramePr>
        <xdr:cNvPr id="4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265430</xdr:colOff>
      <xdr:row>12</xdr:row>
      <xdr:rowOff>19685</xdr:rowOff>
    </xdr:from>
    <xdr:to>
      <xdr:col>3</xdr:col>
      <xdr:colOff>250825</xdr:colOff>
      <xdr:row>13</xdr:row>
      <xdr:rowOff>105410</xdr:rowOff>
    </xdr:to>
    <xdr:sp macro="" textlink="">
      <xdr:nvSpPr>
        <xdr:cNvPr id="2" name="CaixaDeTexto 1"/>
        <xdr:cNvSpPr txBox="1"/>
      </xdr:nvSpPr>
      <xdr:spPr>
        <a:xfrm>
          <a:off x="265430" y="1576070"/>
          <a:ext cx="1490345" cy="212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petróleo bruto (m</a:t>
          </a:r>
          <a:r>
            <a:rPr lang="pt-BR" sz="6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em Alagoas</a:t>
          </a:r>
        </a:p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2013-2017</a:t>
          </a:r>
          <a:endParaRPr lang="pt-BR" sz="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198846</xdr:colOff>
      <xdr:row>22</xdr:row>
      <xdr:rowOff>273</xdr:rowOff>
    </xdr:from>
    <xdr:to>
      <xdr:col>5</xdr:col>
      <xdr:colOff>232184</xdr:colOff>
      <xdr:row>22</xdr:row>
      <xdr:rowOff>104144</xdr:rowOff>
    </xdr:to>
    <xdr:sp macro="" textlink="">
      <xdr:nvSpPr>
        <xdr:cNvPr id="5" name="CaixaDeTexto 4"/>
        <xdr:cNvSpPr txBox="1"/>
      </xdr:nvSpPr>
      <xdr:spPr>
        <a:xfrm>
          <a:off x="1196703" y="2753452"/>
          <a:ext cx="1543731" cy="103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pPr algn="ctr"/>
          <a:r>
            <a:rPr lang="pt-BR" sz="500">
              <a:latin typeface="Times New Roman" panose="02020603050405020304" pitchFamily="18" charset="0"/>
              <a:cs typeface="Times New Roman" panose="02020603050405020304" pitchFamily="18" charset="0"/>
            </a:rPr>
            <a:t>Fonte: ANP. Elaboração: Seplag-AL/Sinc</a:t>
          </a:r>
        </a:p>
      </xdr:txBody>
    </xdr:sp>
    <xdr:clientData/>
  </xdr:twoCellAnchor>
  <xdr:twoCellAnchor>
    <xdr:from>
      <xdr:col>4</xdr:col>
      <xdr:colOff>329565</xdr:colOff>
      <xdr:row>12</xdr:row>
      <xdr:rowOff>24765</xdr:rowOff>
    </xdr:from>
    <xdr:to>
      <xdr:col>7</xdr:col>
      <xdr:colOff>304800</xdr:colOff>
      <xdr:row>13</xdr:row>
      <xdr:rowOff>100965</xdr:rowOff>
    </xdr:to>
    <xdr:sp macro="" textlink="">
      <xdr:nvSpPr>
        <xdr:cNvPr id="7" name="CaixaDeTexto 6"/>
        <xdr:cNvSpPr txBox="1"/>
      </xdr:nvSpPr>
      <xdr:spPr>
        <a:xfrm>
          <a:off x="2339340" y="1581150"/>
          <a:ext cx="1489710" cy="20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gás natural (1.000 m</a:t>
          </a:r>
          <a:r>
            <a:rPr lang="pt-BR" sz="600" b="0" i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pt-BR" sz="6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em Alagoas 2013-2017</a:t>
          </a:r>
          <a:endParaRPr lang="pt-BR" sz="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90805</xdr:colOff>
      <xdr:row>10</xdr:row>
      <xdr:rowOff>54610</xdr:rowOff>
    </xdr:from>
    <xdr:to>
      <xdr:col>1</xdr:col>
      <xdr:colOff>2566211</xdr:colOff>
      <xdr:row>23</xdr:row>
      <xdr:rowOff>49212</xdr:rowOff>
    </xdr:to>
    <xdr:graphicFrame macro="">
      <xdr:nvGraphicFramePr>
        <xdr:cNvPr id="655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</xdr:colOff>
      <xdr:row>10</xdr:row>
      <xdr:rowOff>33020</xdr:rowOff>
    </xdr:from>
    <xdr:to>
      <xdr:col>1</xdr:col>
      <xdr:colOff>2467610</xdr:colOff>
      <xdr:row>11</xdr:row>
      <xdr:rowOff>23508</xdr:rowOff>
    </xdr:to>
    <xdr:sp macro="" textlink="">
      <xdr:nvSpPr>
        <xdr:cNvPr id="3" name="CaixaDeTexto 2"/>
        <xdr:cNvSpPr txBox="1"/>
      </xdr:nvSpPr>
      <xdr:spPr>
        <a:xfrm>
          <a:off x="635" y="1246505"/>
          <a:ext cx="3914775" cy="10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en-US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de cimento Portland em Alagoas – 2009-2013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1270</xdr:colOff>
      <xdr:row>24</xdr:row>
      <xdr:rowOff>6985</xdr:rowOff>
    </xdr:from>
    <xdr:to>
      <xdr:col>1</xdr:col>
      <xdr:colOff>2477470</xdr:colOff>
      <xdr:row>25</xdr:row>
      <xdr:rowOff>69534</xdr:rowOff>
    </xdr:to>
    <xdr:sp macro="" textlink="">
      <xdr:nvSpPr>
        <xdr:cNvPr id="4" name="CaixaDeTexto 3"/>
        <xdr:cNvSpPr txBox="1"/>
      </xdr:nvSpPr>
      <xdr:spPr>
        <a:xfrm>
          <a:off x="1270" y="2745740"/>
          <a:ext cx="3923665" cy="17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SNIC. Elaboração: Seplag/Sinc</a:t>
          </a:r>
        </a:p>
        <a:p>
          <a:pPr algn="ctr" rtl="0"/>
          <a:r>
            <a:rPr lang="pt-BR" sz="5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Nota: A Fonte não estar divulgando a produção de cimento a nível estadual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8</xdr:row>
      <xdr:rowOff>67945</xdr:rowOff>
    </xdr:from>
    <xdr:to>
      <xdr:col>5</xdr:col>
      <xdr:colOff>557519</xdr:colOff>
      <xdr:row>9</xdr:row>
      <xdr:rowOff>63186</xdr:rowOff>
    </xdr:to>
    <xdr:sp macro="" textlink="">
      <xdr:nvSpPr>
        <xdr:cNvPr id="3" name="CaixaDeTexto 2"/>
        <xdr:cNvSpPr txBox="1"/>
      </xdr:nvSpPr>
      <xdr:spPr>
        <a:xfrm>
          <a:off x="1905" y="1078865"/>
          <a:ext cx="4069715" cy="109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7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Produção (t) dos produtos derivados da BRASKEM em Alagoas – 2013-2017</a:t>
          </a:r>
          <a:endParaRPr lang="pt-BR" sz="7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rtl="0"/>
          <a:endParaRPr lang="pt-BR" sz="7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</xdr:colOff>
      <xdr:row>25</xdr:row>
      <xdr:rowOff>27305</xdr:rowOff>
    </xdr:from>
    <xdr:to>
      <xdr:col>5</xdr:col>
      <xdr:colOff>556249</xdr:colOff>
      <xdr:row>25</xdr:row>
      <xdr:rowOff>103512</xdr:rowOff>
    </xdr:to>
    <xdr:sp macro="" textlink="">
      <xdr:nvSpPr>
        <xdr:cNvPr id="4" name="CaixaDeTexto 3"/>
        <xdr:cNvSpPr txBox="1"/>
      </xdr:nvSpPr>
      <xdr:spPr>
        <a:xfrm>
          <a:off x="635" y="2898140"/>
          <a:ext cx="4069715" cy="76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 rtl="0"/>
          <a:r>
            <a:rPr lang="pt-BR" sz="5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Fonte: BRASKEM. Elaboração: Seplag-AL/Sinc</a:t>
          </a:r>
          <a:endParaRPr lang="pt-BR" sz="5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5080</xdr:colOff>
      <xdr:row>9</xdr:row>
      <xdr:rowOff>63500</xdr:rowOff>
    </xdr:from>
    <xdr:to>
      <xdr:col>5</xdr:col>
      <xdr:colOff>584200</xdr:colOff>
      <xdr:row>24</xdr:row>
      <xdr:rowOff>99060</xdr:rowOff>
    </xdr:to>
    <xdr:graphicFrame macro="">
      <xdr:nvGraphicFramePr>
        <xdr:cNvPr id="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200" zoomScaleNormal="200" workbookViewId="0">
      <selection activeCell="A29" sqref="A29"/>
    </sheetView>
  </sheetViews>
  <sheetFormatPr defaultColWidth="8.85546875" defaultRowHeight="12.75"/>
  <cols>
    <col min="1" max="1" width="45.28515625" style="563" customWidth="1"/>
    <col min="2" max="2" width="2.28515625" style="563" customWidth="1"/>
    <col min="3" max="3" width="14.28515625" style="564" customWidth="1"/>
    <col min="4" max="16384" width="8.85546875" style="563"/>
  </cols>
  <sheetData>
    <row r="1" spans="1:3" ht="12.95" customHeight="1">
      <c r="A1" s="606" t="s">
        <v>0</v>
      </c>
      <c r="B1" s="606"/>
      <c r="C1" s="606"/>
    </row>
    <row r="2" spans="1:3" ht="5.0999999999999996" customHeight="1">
      <c r="A2" s="565"/>
    </row>
    <row r="3" spans="1:3" ht="12" customHeight="1">
      <c r="A3" s="566" t="s">
        <v>1</v>
      </c>
      <c r="B3" s="567"/>
      <c r="C3" s="568"/>
    </row>
    <row r="4" spans="1:3" ht="9.6" customHeight="1">
      <c r="A4" s="569" t="s">
        <v>2</v>
      </c>
      <c r="B4" s="570"/>
      <c r="C4" s="571">
        <v>7</v>
      </c>
    </row>
    <row r="5" spans="1:3" ht="9.6" customHeight="1">
      <c r="A5" s="569" t="s">
        <v>3</v>
      </c>
      <c r="B5" s="570"/>
      <c r="C5" s="571">
        <v>12</v>
      </c>
    </row>
    <row r="6" spans="1:3" ht="9.6" customHeight="1">
      <c r="A6" s="569" t="s">
        <v>4</v>
      </c>
      <c r="B6" s="570"/>
      <c r="C6" s="571">
        <v>16</v>
      </c>
    </row>
    <row r="7" spans="1:3" ht="9.6" customHeight="1">
      <c r="A7" s="569" t="s">
        <v>5</v>
      </c>
      <c r="B7" s="570"/>
      <c r="C7" s="571">
        <v>19</v>
      </c>
    </row>
    <row r="8" spans="1:3" ht="12" customHeight="1">
      <c r="A8" s="572" t="s">
        <v>6</v>
      </c>
      <c r="B8" s="567"/>
      <c r="C8" s="573"/>
    </row>
    <row r="9" spans="1:3" ht="9.6" customHeight="1">
      <c r="A9" s="569" t="s">
        <v>7</v>
      </c>
      <c r="B9" s="570"/>
      <c r="C9" s="571">
        <v>25</v>
      </c>
    </row>
    <row r="10" spans="1:3" ht="9.6" customHeight="1">
      <c r="A10" s="569" t="s">
        <v>8</v>
      </c>
      <c r="B10" s="570"/>
      <c r="C10" s="571">
        <v>27</v>
      </c>
    </row>
    <row r="11" spans="1:3" ht="9.6" customHeight="1">
      <c r="A11" s="569" t="s">
        <v>9</v>
      </c>
      <c r="B11" s="570"/>
      <c r="C11" s="571">
        <v>36</v>
      </c>
    </row>
    <row r="12" spans="1:3" ht="9.6" customHeight="1">
      <c r="A12" s="569" t="s">
        <v>10</v>
      </c>
      <c r="B12" s="570"/>
      <c r="C12" s="571">
        <v>46</v>
      </c>
    </row>
    <row r="13" spans="1:3" ht="12" customHeight="1">
      <c r="A13" s="574" t="s">
        <v>11</v>
      </c>
      <c r="B13" s="567"/>
      <c r="C13" s="575"/>
    </row>
    <row r="14" spans="1:3" ht="9.6" customHeight="1">
      <c r="A14" s="569" t="s">
        <v>12</v>
      </c>
      <c r="B14" s="570"/>
      <c r="C14" s="571">
        <v>81</v>
      </c>
    </row>
    <row r="15" spans="1:3" ht="9.6" customHeight="1">
      <c r="A15" s="569" t="s">
        <v>13</v>
      </c>
      <c r="B15" s="570"/>
      <c r="C15" s="571">
        <v>91</v>
      </c>
    </row>
    <row r="16" spans="1:3" ht="9.6" customHeight="1">
      <c r="A16" s="569" t="s">
        <v>14</v>
      </c>
      <c r="B16" s="570"/>
      <c r="C16" s="571">
        <v>93</v>
      </c>
    </row>
    <row r="17" spans="1:3" ht="9.6" customHeight="1">
      <c r="A17" s="569" t="s">
        <v>15</v>
      </c>
      <c r="B17" s="570"/>
      <c r="C17" s="571">
        <v>96</v>
      </c>
    </row>
    <row r="18" spans="1:3" ht="9.6" customHeight="1">
      <c r="A18" s="569" t="s">
        <v>16</v>
      </c>
      <c r="B18" s="570"/>
      <c r="C18" s="571">
        <v>99</v>
      </c>
    </row>
    <row r="19" spans="1:3" ht="9.6" customHeight="1">
      <c r="A19" s="569" t="s">
        <v>17</v>
      </c>
      <c r="B19" s="570"/>
      <c r="C19" s="571">
        <v>101</v>
      </c>
    </row>
    <row r="20" spans="1:3" ht="12" customHeight="1">
      <c r="A20" s="576" t="s">
        <v>18</v>
      </c>
      <c r="B20" s="567"/>
      <c r="C20" s="577"/>
    </row>
    <row r="21" spans="1:3" ht="9.6" customHeight="1">
      <c r="A21" s="569" t="s">
        <v>19</v>
      </c>
      <c r="B21" s="570"/>
      <c r="C21" s="571">
        <v>105</v>
      </c>
    </row>
    <row r="22" spans="1:3" ht="12" customHeight="1">
      <c r="A22" s="578" t="s">
        <v>20</v>
      </c>
      <c r="B22" s="567"/>
      <c r="C22" s="579"/>
    </row>
    <row r="23" spans="1:3" ht="9.6" customHeight="1">
      <c r="A23" s="569" t="s">
        <v>21</v>
      </c>
      <c r="B23" s="569"/>
      <c r="C23" s="571">
        <v>115</v>
      </c>
    </row>
  </sheetData>
  <mergeCells count="1">
    <mergeCell ref="A1:C1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9.5703125" style="2" customWidth="1"/>
    <col min="2" max="7" width="8.7109375" style="2" customWidth="1"/>
    <col min="8" max="16384" width="9.140625" style="2"/>
  </cols>
  <sheetData>
    <row r="1" spans="1:9" ht="9.9499999999999993" customHeight="1">
      <c r="A1" s="441" t="s">
        <v>241</v>
      </c>
      <c r="B1" s="442"/>
      <c r="C1" s="442"/>
    </row>
    <row r="2" spans="1:9" ht="11.45" customHeight="1">
      <c r="A2" s="633" t="s">
        <v>144</v>
      </c>
      <c r="B2" s="630" t="s">
        <v>242</v>
      </c>
      <c r="C2" s="630"/>
      <c r="D2" s="630"/>
      <c r="E2" s="630"/>
      <c r="F2" s="630"/>
      <c r="G2" s="631"/>
    </row>
    <row r="3" spans="1:9" ht="11.45" customHeight="1">
      <c r="A3" s="633"/>
      <c r="B3" s="630" t="s">
        <v>243</v>
      </c>
      <c r="C3" s="630" t="s">
        <v>244</v>
      </c>
      <c r="D3" s="630"/>
      <c r="E3" s="630"/>
      <c r="F3" s="630"/>
      <c r="G3" s="631" t="s">
        <v>245</v>
      </c>
    </row>
    <row r="4" spans="1:9" ht="11.45" customHeight="1">
      <c r="A4" s="633"/>
      <c r="B4" s="630"/>
      <c r="C4" s="630" t="s">
        <v>146</v>
      </c>
      <c r="D4" s="632" t="s">
        <v>246</v>
      </c>
      <c r="E4" s="632"/>
      <c r="F4" s="632"/>
      <c r="G4" s="631"/>
    </row>
    <row r="5" spans="1:9" ht="20.100000000000001" customHeight="1">
      <c r="A5" s="633"/>
      <c r="B5" s="630"/>
      <c r="C5" s="630"/>
      <c r="D5" s="443" t="s">
        <v>247</v>
      </c>
      <c r="E5" s="443" t="s">
        <v>248</v>
      </c>
      <c r="F5" s="443" t="s">
        <v>249</v>
      </c>
      <c r="G5" s="631"/>
    </row>
    <row r="6" spans="1:9" ht="9.9499999999999993" customHeight="1">
      <c r="A6" s="230">
        <v>2012</v>
      </c>
      <c r="B6" s="444">
        <f>C6+G6</f>
        <v>8624</v>
      </c>
      <c r="C6" s="444">
        <f>D6+E6+F6</f>
        <v>5787</v>
      </c>
      <c r="D6" s="445">
        <v>5088</v>
      </c>
      <c r="E6" s="445">
        <v>567</v>
      </c>
      <c r="F6" s="445">
        <v>132</v>
      </c>
      <c r="G6" s="446">
        <v>2837</v>
      </c>
      <c r="H6" s="447"/>
    </row>
    <row r="7" spans="1:9" ht="9.9499999999999993" customHeight="1">
      <c r="A7" s="230">
        <v>2013</v>
      </c>
      <c r="B7" s="444">
        <f>C7+G7</f>
        <v>6587</v>
      </c>
      <c r="C7" s="444">
        <f>D7+E7+F7</f>
        <v>4360</v>
      </c>
      <c r="D7" s="445">
        <v>3661</v>
      </c>
      <c r="E7" s="445">
        <v>551</v>
      </c>
      <c r="F7" s="445">
        <v>148</v>
      </c>
      <c r="G7" s="446">
        <v>2227</v>
      </c>
      <c r="I7" s="237"/>
    </row>
    <row r="8" spans="1:9" ht="9.9499999999999993" customHeight="1">
      <c r="A8" s="230">
        <v>2014</v>
      </c>
      <c r="B8" s="444">
        <f>C8+G8</f>
        <v>5902</v>
      </c>
      <c r="C8" s="444">
        <f>D8+E8+F8</f>
        <v>4069</v>
      </c>
      <c r="D8" s="445">
        <v>3347</v>
      </c>
      <c r="E8" s="445">
        <v>607</v>
      </c>
      <c r="F8" s="445">
        <v>115</v>
      </c>
      <c r="G8" s="446">
        <v>1833</v>
      </c>
      <c r="I8" s="237"/>
    </row>
    <row r="9" spans="1:9" ht="9.9499999999999993" customHeight="1">
      <c r="A9" s="230">
        <v>2015</v>
      </c>
      <c r="B9" s="444">
        <f>C9+G9</f>
        <v>4974</v>
      </c>
      <c r="C9" s="444">
        <f>D9+E9+F9</f>
        <v>3730</v>
      </c>
      <c r="D9" s="445">
        <v>3053</v>
      </c>
      <c r="E9" s="445">
        <v>576</v>
      </c>
      <c r="F9" s="445">
        <v>101</v>
      </c>
      <c r="G9" s="446">
        <v>1244</v>
      </c>
      <c r="I9" s="237"/>
    </row>
    <row r="10" spans="1:9" ht="9.9499999999999993" customHeight="1">
      <c r="A10" s="448">
        <v>2016</v>
      </c>
      <c r="B10" s="449">
        <f>C10+G10</f>
        <v>4425</v>
      </c>
      <c r="C10" s="449">
        <f>D10+E10+F10</f>
        <v>3114</v>
      </c>
      <c r="D10" s="450">
        <v>2462</v>
      </c>
      <c r="E10" s="450">
        <v>561</v>
      </c>
      <c r="F10" s="450">
        <v>91</v>
      </c>
      <c r="G10" s="451">
        <v>1311</v>
      </c>
      <c r="I10" s="237"/>
    </row>
    <row r="11" spans="1:9" ht="6.95" customHeight="1">
      <c r="A11" s="23" t="s">
        <v>250</v>
      </c>
      <c r="B11" s="23" t="s">
        <v>251</v>
      </c>
      <c r="I11" s="237"/>
    </row>
    <row r="12" spans="1:9" ht="6.95" customHeight="1">
      <c r="A12" s="23"/>
      <c r="D12" s="23"/>
    </row>
    <row r="13" spans="1:9" ht="9.9499999999999993" customHeight="1"/>
    <row r="14" spans="1:9" ht="9.9499999999999993" customHeight="1">
      <c r="F14" s="23"/>
    </row>
    <row r="15" spans="1:9" ht="9.9499999999999993" customHeight="1">
      <c r="F15" s="23"/>
    </row>
    <row r="16" spans="1:9" ht="9.9499999999999993" customHeight="1"/>
    <row r="17" spans="1:8" ht="9.9499999999999993" customHeight="1"/>
    <row r="18" spans="1:8" ht="9.9499999999999993" customHeight="1"/>
    <row r="19" spans="1:8" ht="9.9499999999999993" customHeight="1"/>
    <row r="20" spans="1:8" ht="9.9499999999999993" customHeight="1"/>
    <row r="21" spans="1:8" ht="9.9499999999999993" customHeight="1"/>
    <row r="22" spans="1:8" ht="6.95" customHeight="1"/>
    <row r="23" spans="1:8" ht="10.5" customHeight="1">
      <c r="A23" s="23"/>
      <c r="B23" s="24"/>
      <c r="C23" s="24"/>
      <c r="D23" s="24"/>
      <c r="E23" s="24"/>
      <c r="F23" s="24"/>
      <c r="G23" s="24"/>
      <c r="H23" s="24"/>
    </row>
    <row r="24" spans="1:8" ht="9.9499999999999993" customHeight="1"/>
  </sheetData>
  <mergeCells count="7">
    <mergeCell ref="B2:G2"/>
    <mergeCell ref="C3:F3"/>
    <mergeCell ref="D4:F4"/>
    <mergeCell ref="A2:A5"/>
    <mergeCell ref="B3:B5"/>
    <mergeCell ref="C4:C5"/>
    <mergeCell ref="G3:G5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6"/>
  <sheetViews>
    <sheetView topLeftCell="A16" zoomScale="200" zoomScaleNormal="200" workbookViewId="0">
      <selection activeCell="A29" sqref="A29"/>
    </sheetView>
  </sheetViews>
  <sheetFormatPr defaultColWidth="9.140625" defaultRowHeight="9" customHeight="1"/>
  <cols>
    <col min="1" max="1" width="12.85546875" style="2" customWidth="1"/>
    <col min="2" max="5" width="12.28515625" style="2" customWidth="1"/>
    <col min="6" max="16384" width="9.140625" style="2"/>
  </cols>
  <sheetData>
    <row r="1" spans="1:5" ht="18" customHeight="1">
      <c r="A1" s="634" t="s">
        <v>252</v>
      </c>
      <c r="B1" s="634"/>
      <c r="C1" s="634"/>
      <c r="D1" s="634"/>
      <c r="E1" s="634"/>
    </row>
    <row r="2" spans="1:5" ht="9" customHeight="1">
      <c r="A2" s="45"/>
    </row>
    <row r="3" spans="1:5" ht="9.9499999999999993" customHeight="1">
      <c r="A3" s="439" t="s">
        <v>253</v>
      </c>
    </row>
    <row r="4" spans="1:5" ht="9.9499999999999993" customHeight="1">
      <c r="A4" s="440" t="s">
        <v>254</v>
      </c>
    </row>
    <row r="5" spans="1:5" ht="12.95" customHeight="1">
      <c r="A5" s="637" t="s">
        <v>144</v>
      </c>
      <c r="B5" s="635" t="s">
        <v>255</v>
      </c>
      <c r="C5" s="635"/>
      <c r="D5" s="635" t="s">
        <v>256</v>
      </c>
      <c r="E5" s="636"/>
    </row>
    <row r="6" spans="1:5" ht="12.95" customHeight="1">
      <c r="A6" s="637"/>
      <c r="B6" s="592" t="s">
        <v>257</v>
      </c>
      <c r="C6" s="592" t="s">
        <v>258</v>
      </c>
      <c r="D6" s="592" t="s">
        <v>257</v>
      </c>
      <c r="E6" s="593" t="s">
        <v>258</v>
      </c>
    </row>
    <row r="7" spans="1:5" ht="9.9499999999999993" customHeight="1">
      <c r="A7" s="16">
        <v>2011</v>
      </c>
      <c r="B7" s="16" t="s">
        <v>259</v>
      </c>
      <c r="C7" s="147">
        <v>31657.320732751501</v>
      </c>
      <c r="D7" s="16" t="s">
        <v>260</v>
      </c>
      <c r="E7" s="147">
        <v>10071.095587669701</v>
      </c>
    </row>
    <row r="8" spans="1:5" ht="9.9499999999999993" customHeight="1">
      <c r="A8" s="16">
        <v>2012</v>
      </c>
      <c r="B8" s="16" t="s">
        <v>259</v>
      </c>
      <c r="C8" s="147">
        <v>34650.3974670186</v>
      </c>
      <c r="D8" s="16" t="s">
        <v>260</v>
      </c>
      <c r="E8" s="147">
        <v>10946.360437564599</v>
      </c>
    </row>
    <row r="9" spans="1:5" ht="9.9499999999999993" customHeight="1">
      <c r="A9" s="16">
        <v>2013</v>
      </c>
      <c r="B9" s="16" t="s">
        <v>259</v>
      </c>
      <c r="C9" s="147">
        <v>37282.529122335101</v>
      </c>
      <c r="D9" s="16" t="s">
        <v>260</v>
      </c>
      <c r="E9" s="147">
        <v>11294.5359791499</v>
      </c>
    </row>
    <row r="10" spans="1:5" ht="9.9499999999999993" customHeight="1">
      <c r="A10" s="16">
        <v>2014</v>
      </c>
      <c r="B10" s="16" t="s">
        <v>259</v>
      </c>
      <c r="C10" s="147">
        <v>40974.994014653101</v>
      </c>
      <c r="D10" s="16" t="s">
        <v>260</v>
      </c>
      <c r="E10" s="147">
        <v>12335.4378635991</v>
      </c>
    </row>
    <row r="11" spans="1:5" ht="9.9499999999999993" customHeight="1">
      <c r="A11" s="267">
        <v>2015</v>
      </c>
      <c r="B11" s="267" t="s">
        <v>259</v>
      </c>
      <c r="C11" s="374">
        <v>46363.869539289502</v>
      </c>
      <c r="D11" s="267" t="s">
        <v>260</v>
      </c>
      <c r="E11" s="374">
        <v>13877.53</v>
      </c>
    </row>
    <row r="12" spans="1:5" ht="6.95" customHeight="1">
      <c r="A12" s="23" t="s">
        <v>261</v>
      </c>
    </row>
    <row r="13" spans="1:5" ht="6.95" customHeight="1">
      <c r="A13" s="23" t="s">
        <v>262</v>
      </c>
    </row>
    <row r="14" spans="1:5" ht="9.6" customHeight="1"/>
    <row r="15" spans="1:5" ht="9.6" customHeight="1"/>
    <row r="16" spans="1:5" ht="9.6" customHeight="1"/>
    <row r="17" ht="9.6" customHeight="1"/>
    <row r="18" ht="9.6" customHeight="1"/>
    <row r="19" ht="9.6" customHeight="1"/>
    <row r="20" ht="9.6" customHeight="1"/>
    <row r="21" ht="9.6" customHeight="1"/>
    <row r="22" ht="9.6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s="24" customFormat="1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8.1" customHeight="1"/>
  </sheetData>
  <mergeCells count="4">
    <mergeCell ref="A1:E1"/>
    <mergeCell ref="B5:C5"/>
    <mergeCell ref="D5:E5"/>
    <mergeCell ref="A5:A6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topLeftCell="A15" zoomScale="200" zoomScaleNormal="200" workbookViewId="0">
      <selection activeCell="A29" sqref="A29"/>
    </sheetView>
  </sheetViews>
  <sheetFormatPr defaultColWidth="9.140625" defaultRowHeight="9" customHeight="1"/>
  <cols>
    <col min="1" max="1" width="15.5703125" style="189" customWidth="1"/>
    <col min="2" max="4" width="9.28515625" style="2" customWidth="1"/>
    <col min="5" max="6" width="9.28515625" style="429" customWidth="1"/>
    <col min="7" max="16384" width="9.140625" style="2"/>
  </cols>
  <sheetData>
    <row r="1" spans="1:6" ht="9.9499999999999993" customHeight="1">
      <c r="A1" s="355" t="s">
        <v>263</v>
      </c>
    </row>
    <row r="2" spans="1:6" ht="9.9499999999999993" customHeight="1">
      <c r="A2" s="253" t="s">
        <v>264</v>
      </c>
    </row>
    <row r="3" spans="1:6" ht="9.9499999999999993" customHeight="1">
      <c r="A3" s="261" t="s">
        <v>265</v>
      </c>
    </row>
    <row r="4" spans="1:6" ht="6" customHeight="1">
      <c r="A4" s="2"/>
      <c r="F4" s="399" t="s">
        <v>68</v>
      </c>
    </row>
    <row r="5" spans="1:6" ht="12.95" customHeight="1">
      <c r="A5" s="257" t="s">
        <v>266</v>
      </c>
      <c r="B5" s="312">
        <v>2012</v>
      </c>
      <c r="C5" s="312">
        <v>2013</v>
      </c>
      <c r="D5" s="313">
        <v>2014</v>
      </c>
      <c r="E5" s="313">
        <v>2015</v>
      </c>
      <c r="F5" s="313">
        <v>2016</v>
      </c>
    </row>
    <row r="6" spans="1:6" ht="9.9499999999999993" customHeight="1">
      <c r="A6" s="60" t="s">
        <v>267</v>
      </c>
      <c r="B6" s="179">
        <v>365</v>
      </c>
      <c r="C6" s="179">
        <v>471</v>
      </c>
      <c r="D6" s="179">
        <v>2442</v>
      </c>
      <c r="E6" s="179">
        <v>2692</v>
      </c>
      <c r="F6" s="179">
        <v>1518</v>
      </c>
    </row>
    <row r="7" spans="1:6" ht="9.9499999999999993" customHeight="1">
      <c r="A7" s="60" t="s">
        <v>268</v>
      </c>
      <c r="B7" s="179">
        <v>54</v>
      </c>
      <c r="C7" s="179">
        <v>72</v>
      </c>
      <c r="D7" s="179">
        <v>85</v>
      </c>
      <c r="E7" s="179">
        <v>80</v>
      </c>
      <c r="F7" s="179">
        <v>60</v>
      </c>
    </row>
    <row r="8" spans="1:6" ht="9.9499999999999993" customHeight="1">
      <c r="A8" s="60" t="s">
        <v>269</v>
      </c>
      <c r="B8" s="179">
        <v>61</v>
      </c>
      <c r="C8" s="179">
        <v>217</v>
      </c>
      <c r="D8" s="179">
        <v>306</v>
      </c>
      <c r="E8" s="179">
        <v>1001</v>
      </c>
      <c r="F8" s="179">
        <v>1422</v>
      </c>
    </row>
    <row r="9" spans="1:6" ht="9.9499999999999993" customHeight="1">
      <c r="A9" s="60" t="s">
        <v>270</v>
      </c>
      <c r="B9" s="179">
        <v>2904</v>
      </c>
      <c r="C9" s="179">
        <v>2923</v>
      </c>
      <c r="D9" s="179">
        <v>2751</v>
      </c>
      <c r="E9" s="179">
        <v>3041</v>
      </c>
      <c r="F9" s="179">
        <v>2733</v>
      </c>
    </row>
    <row r="10" spans="1:6" ht="9.9499999999999993" customHeight="1">
      <c r="A10" s="60" t="s">
        <v>271</v>
      </c>
      <c r="B10" s="179">
        <v>3213</v>
      </c>
      <c r="C10" s="179">
        <v>3927</v>
      </c>
      <c r="D10" s="179">
        <v>3669</v>
      </c>
      <c r="E10" s="179">
        <v>3828</v>
      </c>
      <c r="F10" s="179">
        <v>4283</v>
      </c>
    </row>
    <row r="11" spans="1:6" ht="9.9499999999999993" customHeight="1">
      <c r="A11" s="60" t="s">
        <v>272</v>
      </c>
      <c r="B11" s="179">
        <v>1552</v>
      </c>
      <c r="C11" s="179">
        <v>1475</v>
      </c>
      <c r="D11" s="179">
        <v>2110</v>
      </c>
      <c r="E11" s="179">
        <v>1843</v>
      </c>
      <c r="F11" s="179">
        <v>2461</v>
      </c>
    </row>
    <row r="12" spans="1:6" ht="9.9499999999999993" customHeight="1">
      <c r="A12" s="60" t="s">
        <v>273</v>
      </c>
      <c r="B12" s="179">
        <v>433300</v>
      </c>
      <c r="C12" s="179">
        <v>445033</v>
      </c>
      <c r="D12" s="179">
        <v>420072</v>
      </c>
      <c r="E12" s="179">
        <v>308006</v>
      </c>
      <c r="F12" s="179">
        <v>311641</v>
      </c>
    </row>
    <row r="13" spans="1:6" ht="9.9499999999999993" customHeight="1">
      <c r="A13" s="60" t="s">
        <v>274</v>
      </c>
      <c r="B13" s="179">
        <v>1327</v>
      </c>
      <c r="C13" s="179">
        <v>1169</v>
      </c>
      <c r="D13" s="179">
        <v>1169</v>
      </c>
      <c r="E13" s="179">
        <v>1174</v>
      </c>
      <c r="F13" s="179">
        <v>1174</v>
      </c>
    </row>
    <row r="14" spans="1:6" ht="9.9499999999999993" customHeight="1">
      <c r="A14" s="60" t="s">
        <v>275</v>
      </c>
      <c r="B14" s="179">
        <v>6218</v>
      </c>
      <c r="C14" s="179">
        <v>14468</v>
      </c>
      <c r="D14" s="179">
        <v>14832</v>
      </c>
      <c r="E14" s="179">
        <v>16648</v>
      </c>
      <c r="F14" s="179">
        <v>17906</v>
      </c>
    </row>
    <row r="15" spans="1:6" ht="9.9499999999999993" customHeight="1">
      <c r="A15" s="60" t="s">
        <v>276</v>
      </c>
      <c r="B15" s="179">
        <v>123</v>
      </c>
      <c r="C15" s="179">
        <v>115</v>
      </c>
      <c r="D15" s="179">
        <v>164</v>
      </c>
      <c r="E15" s="179">
        <v>197</v>
      </c>
      <c r="F15" s="179">
        <v>330</v>
      </c>
    </row>
    <row r="16" spans="1:6" ht="9.9499999999999993" customHeight="1">
      <c r="A16" s="60" t="s">
        <v>277</v>
      </c>
      <c r="B16" s="179">
        <v>8932</v>
      </c>
      <c r="C16" s="179">
        <v>28729</v>
      </c>
      <c r="D16" s="179">
        <v>34545</v>
      </c>
      <c r="E16" s="179">
        <v>32203</v>
      </c>
      <c r="F16" s="179">
        <v>12108</v>
      </c>
    </row>
    <row r="17" spans="1:6" ht="9.9499999999999993" customHeight="1">
      <c r="A17" s="60" t="s">
        <v>278</v>
      </c>
      <c r="B17" s="179">
        <v>13763</v>
      </c>
      <c r="C17" s="179">
        <v>8948</v>
      </c>
      <c r="D17" s="179">
        <v>9030</v>
      </c>
      <c r="E17" s="179">
        <v>9403</v>
      </c>
      <c r="F17" s="179">
        <v>4574</v>
      </c>
    </row>
    <row r="18" spans="1:6" ht="9.9499999999999993" customHeight="1">
      <c r="A18" s="60" t="s">
        <v>279</v>
      </c>
      <c r="B18" s="179">
        <v>38</v>
      </c>
      <c r="C18" s="179">
        <v>44</v>
      </c>
      <c r="D18" s="179">
        <v>76</v>
      </c>
      <c r="E18" s="179">
        <v>245</v>
      </c>
      <c r="F18" s="179">
        <v>94</v>
      </c>
    </row>
    <row r="19" spans="1:6" ht="9.9499999999999993" customHeight="1">
      <c r="A19" s="60" t="s">
        <v>280</v>
      </c>
      <c r="B19" s="179">
        <v>4392</v>
      </c>
      <c r="C19" s="179">
        <v>4577</v>
      </c>
      <c r="D19" s="179">
        <v>4586</v>
      </c>
      <c r="E19" s="179">
        <v>5191</v>
      </c>
      <c r="F19" s="179">
        <v>7124</v>
      </c>
    </row>
    <row r="20" spans="1:6" ht="9.9499999999999993" customHeight="1">
      <c r="A20" s="60" t="s">
        <v>281</v>
      </c>
      <c r="B20" s="179">
        <v>6</v>
      </c>
      <c r="C20" s="179">
        <v>28</v>
      </c>
      <c r="D20" s="179">
        <v>20</v>
      </c>
      <c r="E20" s="179">
        <v>28</v>
      </c>
      <c r="F20" s="179">
        <v>30</v>
      </c>
    </row>
    <row r="21" spans="1:6" ht="9.9499999999999993" customHeight="1">
      <c r="A21" s="60" t="s">
        <v>282</v>
      </c>
      <c r="B21" s="179">
        <v>157</v>
      </c>
      <c r="C21" s="179">
        <v>186</v>
      </c>
      <c r="D21" s="179">
        <v>142</v>
      </c>
      <c r="E21" s="179">
        <v>201</v>
      </c>
      <c r="F21" s="179">
        <v>374</v>
      </c>
    </row>
    <row r="22" spans="1:6" ht="9.9499999999999993" customHeight="1">
      <c r="A22" s="60" t="s">
        <v>283</v>
      </c>
      <c r="B22" s="179">
        <v>20910</v>
      </c>
      <c r="C22" s="179">
        <v>18243</v>
      </c>
      <c r="D22" s="179">
        <v>20435</v>
      </c>
      <c r="E22" s="179">
        <v>22570</v>
      </c>
      <c r="F22" s="179">
        <v>21896</v>
      </c>
    </row>
    <row r="23" spans="1:6" ht="9.9499999999999993" customHeight="1">
      <c r="A23" s="60"/>
      <c r="B23" s="351"/>
      <c r="C23" s="351"/>
      <c r="D23" s="351"/>
      <c r="E23" s="351"/>
      <c r="F23" s="351"/>
    </row>
    <row r="24" spans="1:6" ht="9.9499999999999993" customHeight="1">
      <c r="A24" s="261" t="s">
        <v>265</v>
      </c>
    </row>
    <row r="25" spans="1:6" ht="6" customHeight="1">
      <c r="A25" s="2"/>
      <c r="F25" s="399" t="s">
        <v>125</v>
      </c>
    </row>
    <row r="26" spans="1:6" ht="12.95" customHeight="1">
      <c r="A26" s="257" t="s">
        <v>266</v>
      </c>
      <c r="B26" s="312">
        <v>2012</v>
      </c>
      <c r="C26" s="312">
        <v>2013</v>
      </c>
      <c r="D26" s="313">
        <v>2014</v>
      </c>
      <c r="E26" s="313">
        <v>2015</v>
      </c>
      <c r="F26" s="313">
        <v>2016</v>
      </c>
    </row>
    <row r="27" spans="1:6" ht="9.9499999999999993" customHeight="1">
      <c r="A27" s="60" t="s">
        <v>284</v>
      </c>
      <c r="B27" s="179">
        <v>747</v>
      </c>
      <c r="C27" s="179">
        <v>799</v>
      </c>
      <c r="D27" s="179">
        <v>757</v>
      </c>
      <c r="E27" s="179">
        <v>849</v>
      </c>
      <c r="F27" s="179">
        <v>822</v>
      </c>
    </row>
    <row r="28" spans="1:6" ht="9.9499999999999993" customHeight="1">
      <c r="A28" s="46" t="s">
        <v>285</v>
      </c>
      <c r="B28" s="179">
        <v>170</v>
      </c>
      <c r="C28" s="179">
        <v>283</v>
      </c>
      <c r="D28" s="179">
        <v>358</v>
      </c>
      <c r="E28" s="179">
        <v>593</v>
      </c>
      <c r="F28" s="179">
        <v>900</v>
      </c>
    </row>
    <row r="29" spans="1:6" ht="9.9499999999999993" customHeight="1">
      <c r="A29" s="46" t="s">
        <v>286</v>
      </c>
      <c r="B29" s="179">
        <v>82</v>
      </c>
      <c r="C29" s="179">
        <v>119</v>
      </c>
      <c r="D29" s="179">
        <v>186</v>
      </c>
      <c r="E29" s="179">
        <v>306</v>
      </c>
      <c r="F29" s="179">
        <v>300</v>
      </c>
    </row>
    <row r="30" spans="1:6" ht="9.9499999999999993" customHeight="1">
      <c r="A30" s="46" t="s">
        <v>287</v>
      </c>
      <c r="B30" s="179">
        <v>30</v>
      </c>
      <c r="C30" s="179">
        <v>30</v>
      </c>
      <c r="D30" s="179">
        <v>30</v>
      </c>
      <c r="E30" s="179">
        <v>38</v>
      </c>
      <c r="F30" s="179">
        <v>108</v>
      </c>
    </row>
    <row r="31" spans="1:6" ht="9.9499999999999993" customHeight="1">
      <c r="A31" s="46" t="s">
        <v>288</v>
      </c>
      <c r="B31" s="179">
        <v>4356</v>
      </c>
      <c r="C31" s="179">
        <v>14225</v>
      </c>
      <c r="D31" s="179">
        <v>22500</v>
      </c>
      <c r="E31" s="179">
        <v>19226</v>
      </c>
      <c r="F31" s="179">
        <v>8469</v>
      </c>
    </row>
    <row r="32" spans="1:6" ht="9.9499999999999993" customHeight="1">
      <c r="A32" s="46" t="s">
        <v>289</v>
      </c>
      <c r="B32" s="179">
        <v>19</v>
      </c>
      <c r="C32" s="179">
        <v>69</v>
      </c>
      <c r="D32" s="179">
        <v>72</v>
      </c>
      <c r="E32" s="179">
        <v>134</v>
      </c>
      <c r="F32" s="179">
        <v>178</v>
      </c>
    </row>
    <row r="33" spans="1:6" ht="9.9499999999999993" customHeight="1">
      <c r="A33" s="46" t="s">
        <v>290</v>
      </c>
      <c r="B33" s="179">
        <v>0</v>
      </c>
      <c r="C33" s="179">
        <v>0</v>
      </c>
      <c r="D33" s="179">
        <v>0</v>
      </c>
      <c r="E33" s="179">
        <v>278</v>
      </c>
      <c r="F33" s="179">
        <v>343</v>
      </c>
    </row>
    <row r="34" spans="1:6" ht="9.9499999999999993" customHeight="1">
      <c r="A34" s="315" t="s">
        <v>291</v>
      </c>
      <c r="B34" s="353">
        <v>56</v>
      </c>
      <c r="C34" s="353">
        <v>58</v>
      </c>
      <c r="D34" s="353">
        <v>68</v>
      </c>
      <c r="E34" s="353">
        <v>72</v>
      </c>
      <c r="F34" s="353">
        <v>109</v>
      </c>
    </row>
    <row r="35" spans="1:6" ht="6.95" customHeight="1">
      <c r="A35" s="23" t="s">
        <v>292</v>
      </c>
      <c r="E35" s="2"/>
      <c r="F35" s="2"/>
    </row>
    <row r="36" spans="1:6" ht="9" customHeight="1">
      <c r="A36" s="23" t="s">
        <v>293</v>
      </c>
    </row>
    <row r="42" spans="1:6" s="24" customFormat="1" ht="9" customHeight="1">
      <c r="A42" s="437"/>
      <c r="E42" s="438"/>
      <c r="F42" s="438"/>
    </row>
    <row r="43" spans="1:6" s="24" customFormat="1" ht="9" customHeight="1">
      <c r="A43" s="437"/>
      <c r="E43" s="438"/>
      <c r="F43" s="438"/>
    </row>
    <row r="44" spans="1:6" s="24" customFormat="1" ht="9" customHeight="1">
      <c r="A44" s="437"/>
      <c r="E44" s="438"/>
      <c r="F44" s="438"/>
    </row>
    <row r="45" spans="1:6" s="24" customFormat="1" ht="9" customHeight="1">
      <c r="A45" s="437"/>
      <c r="E45" s="438"/>
      <c r="F45" s="438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topLeftCell="A7" zoomScale="200" zoomScaleNormal="200" workbookViewId="0">
      <selection activeCell="A29" sqref="A29"/>
    </sheetView>
  </sheetViews>
  <sheetFormatPr defaultColWidth="9.140625" defaultRowHeight="9" customHeight="1"/>
  <cols>
    <col min="1" max="1" width="15.5703125" style="2" customWidth="1"/>
    <col min="2" max="6" width="9.28515625" style="2" customWidth="1"/>
    <col min="7" max="16384" width="9.140625" style="2"/>
  </cols>
  <sheetData>
    <row r="1" spans="1:8" ht="9.9499999999999993" customHeight="1">
      <c r="A1" s="261" t="s">
        <v>294</v>
      </c>
    </row>
    <row r="2" spans="1:8" ht="6" customHeight="1">
      <c r="E2" s="429"/>
      <c r="F2" s="399" t="s">
        <v>68</v>
      </c>
    </row>
    <row r="3" spans="1:8" ht="12.95" customHeight="1">
      <c r="A3" s="257" t="s">
        <v>266</v>
      </c>
      <c r="B3" s="256">
        <v>2012</v>
      </c>
      <c r="C3" s="256">
        <v>2013</v>
      </c>
      <c r="D3" s="254">
        <v>2014</v>
      </c>
      <c r="E3" s="254">
        <v>2015</v>
      </c>
      <c r="F3" s="254">
        <v>2016</v>
      </c>
    </row>
    <row r="4" spans="1:8" ht="9.9499999999999993" customHeight="1">
      <c r="A4" s="60" t="s">
        <v>295</v>
      </c>
      <c r="B4" s="179">
        <v>7551</v>
      </c>
      <c r="C4" s="179">
        <v>9716</v>
      </c>
      <c r="D4" s="179">
        <v>63066</v>
      </c>
      <c r="E4" s="179">
        <v>63219</v>
      </c>
      <c r="F4" s="179">
        <v>37298</v>
      </c>
      <c r="H4" s="328"/>
    </row>
    <row r="5" spans="1:8" ht="9.9499999999999993" customHeight="1">
      <c r="A5" s="60" t="s">
        <v>296</v>
      </c>
      <c r="B5" s="179">
        <v>8</v>
      </c>
      <c r="C5" s="179">
        <v>35</v>
      </c>
      <c r="D5" s="179">
        <v>39</v>
      </c>
      <c r="E5" s="179">
        <v>39</v>
      </c>
      <c r="F5" s="179">
        <v>28</v>
      </c>
      <c r="H5" s="328"/>
    </row>
    <row r="6" spans="1:8" ht="9.9499999999999993" customHeight="1">
      <c r="A6" s="60" t="s">
        <v>297</v>
      </c>
      <c r="B6" s="179">
        <v>101</v>
      </c>
      <c r="C6" s="179">
        <v>397</v>
      </c>
      <c r="D6" s="179">
        <v>499</v>
      </c>
      <c r="E6" s="179">
        <v>1719</v>
      </c>
      <c r="F6" s="179">
        <v>2601</v>
      </c>
      <c r="H6" s="328"/>
    </row>
    <row r="7" spans="1:8" ht="9.9499999999999993" customHeight="1">
      <c r="A7" s="60" t="s">
        <v>298</v>
      </c>
      <c r="B7" s="179">
        <v>18607</v>
      </c>
      <c r="C7" s="179">
        <v>11984</v>
      </c>
      <c r="D7" s="179">
        <v>16809</v>
      </c>
      <c r="E7" s="179">
        <v>17301</v>
      </c>
      <c r="F7" s="179">
        <v>15249</v>
      </c>
      <c r="H7" s="328"/>
    </row>
    <row r="8" spans="1:8" ht="9.9499999999999993" customHeight="1">
      <c r="A8" s="60" t="s">
        <v>299</v>
      </c>
      <c r="B8" s="179">
        <v>44205</v>
      </c>
      <c r="C8" s="179">
        <v>35698</v>
      </c>
      <c r="D8" s="179">
        <v>46080</v>
      </c>
      <c r="E8" s="179">
        <v>50941</v>
      </c>
      <c r="F8" s="179">
        <v>54720</v>
      </c>
      <c r="H8" s="328"/>
    </row>
    <row r="9" spans="1:8" ht="9.9499999999999993" customHeight="1">
      <c r="A9" s="60" t="s">
        <v>300</v>
      </c>
      <c r="B9" s="179">
        <v>13729</v>
      </c>
      <c r="C9" s="179">
        <v>10815</v>
      </c>
      <c r="D9" s="179">
        <v>15933</v>
      </c>
      <c r="E9" s="179">
        <v>16147</v>
      </c>
      <c r="F9" s="179">
        <v>24556</v>
      </c>
      <c r="H9" s="328"/>
    </row>
    <row r="10" spans="1:8" ht="9.9499999999999993" customHeight="1">
      <c r="A10" s="60" t="s">
        <v>301</v>
      </c>
      <c r="B10" s="179">
        <v>27674454</v>
      </c>
      <c r="C10" s="179">
        <v>28170950</v>
      </c>
      <c r="D10" s="179">
        <v>26884220</v>
      </c>
      <c r="E10" s="179">
        <v>20714441</v>
      </c>
      <c r="F10" s="179">
        <v>18982504</v>
      </c>
      <c r="H10" s="580"/>
    </row>
    <row r="11" spans="1:8" ht="9.9499999999999993" customHeight="1">
      <c r="A11" s="60" t="s">
        <v>302</v>
      </c>
      <c r="B11" s="179">
        <v>770</v>
      </c>
      <c r="C11" s="179">
        <v>665</v>
      </c>
      <c r="D11" s="179">
        <v>634</v>
      </c>
      <c r="E11" s="179">
        <v>612</v>
      </c>
      <c r="F11" s="179">
        <v>644</v>
      </c>
      <c r="H11" s="328"/>
    </row>
    <row r="12" spans="1:8" ht="9.9499999999999993" customHeight="1">
      <c r="A12" s="60" t="s">
        <v>303</v>
      </c>
      <c r="B12" s="179">
        <v>29287</v>
      </c>
      <c r="C12" s="179">
        <v>69772</v>
      </c>
      <c r="D12" s="179">
        <v>75462</v>
      </c>
      <c r="E12" s="179">
        <v>67800</v>
      </c>
      <c r="F12" s="179">
        <v>75136</v>
      </c>
      <c r="H12" s="328"/>
    </row>
    <row r="13" spans="1:8" ht="9.9499999999999993" customHeight="1">
      <c r="A13" s="60" t="s">
        <v>304</v>
      </c>
      <c r="B13" s="179">
        <v>51</v>
      </c>
      <c r="C13" s="179">
        <v>47</v>
      </c>
      <c r="D13" s="179">
        <v>75</v>
      </c>
      <c r="E13" s="179">
        <v>87</v>
      </c>
      <c r="F13" s="179">
        <v>150</v>
      </c>
      <c r="H13" s="328"/>
    </row>
    <row r="14" spans="1:8" ht="9.9499999999999993" customHeight="1">
      <c r="A14" s="60" t="s">
        <v>305</v>
      </c>
      <c r="B14" s="179">
        <v>3076</v>
      </c>
      <c r="C14" s="179">
        <v>10689</v>
      </c>
      <c r="D14" s="179">
        <v>13134</v>
      </c>
      <c r="E14" s="179">
        <v>10652</v>
      </c>
      <c r="F14" s="179">
        <v>5664</v>
      </c>
      <c r="H14" s="328"/>
    </row>
    <row r="15" spans="1:8" ht="9.9499999999999993" customHeight="1">
      <c r="A15" s="60" t="s">
        <v>306</v>
      </c>
      <c r="B15" s="179">
        <v>14718</v>
      </c>
      <c r="C15" s="179">
        <v>10699</v>
      </c>
      <c r="D15" s="179">
        <v>10729</v>
      </c>
      <c r="E15" s="179">
        <v>12397</v>
      </c>
      <c r="F15" s="179">
        <v>3547</v>
      </c>
      <c r="H15" s="328"/>
    </row>
    <row r="16" spans="1:8" ht="9.9499999999999993" customHeight="1">
      <c r="A16" s="60" t="s">
        <v>307</v>
      </c>
      <c r="B16" s="179">
        <v>270</v>
      </c>
      <c r="C16" s="179">
        <v>386</v>
      </c>
      <c r="D16" s="179">
        <v>638</v>
      </c>
      <c r="E16" s="179">
        <v>3304</v>
      </c>
      <c r="F16" s="179">
        <v>1708</v>
      </c>
      <c r="H16" s="328"/>
    </row>
    <row r="17" spans="1:8" ht="9.9499999999999993" customHeight="1">
      <c r="A17" s="60" t="s">
        <v>308</v>
      </c>
      <c r="B17" s="179">
        <v>46165</v>
      </c>
      <c r="C17" s="179">
        <v>30850</v>
      </c>
      <c r="D17" s="179">
        <v>48834</v>
      </c>
      <c r="E17" s="179">
        <v>55300</v>
      </c>
      <c r="F17" s="179">
        <v>103006</v>
      </c>
      <c r="H17" s="328"/>
    </row>
    <row r="18" spans="1:8" ht="9.9499999999999993" customHeight="1">
      <c r="A18" s="60" t="s">
        <v>309</v>
      </c>
      <c r="B18" s="179">
        <v>19</v>
      </c>
      <c r="C18" s="179">
        <v>162</v>
      </c>
      <c r="D18" s="179">
        <v>150</v>
      </c>
      <c r="E18" s="179">
        <v>212</v>
      </c>
      <c r="F18" s="179">
        <v>279</v>
      </c>
      <c r="H18" s="328"/>
    </row>
    <row r="19" spans="1:8" ht="9.9499999999999993" customHeight="1">
      <c r="A19" s="60" t="s">
        <v>310</v>
      </c>
      <c r="B19" s="179">
        <v>5883</v>
      </c>
      <c r="C19" s="179">
        <v>6968</v>
      </c>
      <c r="D19" s="179">
        <v>3930</v>
      </c>
      <c r="E19" s="179">
        <v>7270</v>
      </c>
      <c r="F19" s="179">
        <v>12947</v>
      </c>
      <c r="H19" s="328"/>
    </row>
    <row r="20" spans="1:8" ht="9.9499999999999993" customHeight="1">
      <c r="A20" s="46" t="s">
        <v>311</v>
      </c>
      <c r="B20" s="179">
        <v>314615</v>
      </c>
      <c r="C20" s="179">
        <v>224794</v>
      </c>
      <c r="D20" s="179">
        <v>250256</v>
      </c>
      <c r="E20" s="179">
        <v>293129</v>
      </c>
      <c r="F20" s="179">
        <v>279044</v>
      </c>
      <c r="H20" s="328"/>
    </row>
    <row r="21" spans="1:8" ht="9.9499999999999993" customHeight="1">
      <c r="A21" s="46" t="s">
        <v>312</v>
      </c>
      <c r="B21" s="179">
        <v>5195</v>
      </c>
      <c r="C21" s="179">
        <v>6378</v>
      </c>
      <c r="D21" s="179">
        <v>6003</v>
      </c>
      <c r="E21" s="179">
        <v>6675</v>
      </c>
      <c r="F21" s="179">
        <v>6314</v>
      </c>
      <c r="H21" s="328"/>
    </row>
    <row r="22" spans="1:8" ht="9.9499999999999993" customHeight="1">
      <c r="A22" s="46"/>
      <c r="B22" s="179"/>
      <c r="C22" s="179"/>
      <c r="D22" s="179"/>
      <c r="E22" s="179"/>
      <c r="F22" s="179"/>
      <c r="H22" s="328"/>
    </row>
    <row r="23" spans="1:8" ht="9.9499999999999993" customHeight="1">
      <c r="A23" s="46"/>
      <c r="B23" s="179"/>
      <c r="C23" s="179"/>
      <c r="D23" s="179"/>
      <c r="E23" s="179"/>
      <c r="F23" s="179"/>
      <c r="H23" s="328"/>
    </row>
    <row r="24" spans="1:8" ht="9.9499999999999993" customHeight="1">
      <c r="A24" s="261" t="s">
        <v>294</v>
      </c>
      <c r="H24" s="328"/>
    </row>
    <row r="25" spans="1:8" ht="6" customHeight="1">
      <c r="E25" s="429"/>
      <c r="F25" s="399" t="s">
        <v>125</v>
      </c>
      <c r="H25" s="328"/>
    </row>
    <row r="26" spans="1:8" ht="12.95" customHeight="1">
      <c r="A26" s="257" t="s">
        <v>266</v>
      </c>
      <c r="B26" s="256">
        <v>2012</v>
      </c>
      <c r="C26" s="256">
        <v>2013</v>
      </c>
      <c r="D26" s="254">
        <v>2014</v>
      </c>
      <c r="E26" s="254">
        <v>2015</v>
      </c>
      <c r="F26" s="254">
        <v>2016</v>
      </c>
      <c r="H26" s="328"/>
    </row>
    <row r="27" spans="1:8" ht="9.9499999999999993" customHeight="1">
      <c r="A27" s="46" t="s">
        <v>313</v>
      </c>
      <c r="B27" s="179">
        <v>1967</v>
      </c>
      <c r="C27" s="179">
        <v>2904</v>
      </c>
      <c r="D27" s="179">
        <v>3560</v>
      </c>
      <c r="E27" s="179">
        <v>7591</v>
      </c>
      <c r="F27" s="179">
        <v>18023</v>
      </c>
      <c r="H27" s="328"/>
    </row>
    <row r="28" spans="1:8" ht="9.9499999999999993" customHeight="1">
      <c r="A28" s="46" t="s">
        <v>314</v>
      </c>
      <c r="B28" s="179">
        <v>2200</v>
      </c>
      <c r="C28" s="179">
        <v>2608</v>
      </c>
      <c r="D28" s="179">
        <v>3751</v>
      </c>
      <c r="E28" s="179">
        <v>5786</v>
      </c>
      <c r="F28" s="179">
        <v>6408</v>
      </c>
      <c r="H28" s="328"/>
    </row>
    <row r="29" spans="1:8" ht="9.9499999999999993" customHeight="1">
      <c r="A29" s="46" t="s">
        <v>315</v>
      </c>
      <c r="B29" s="179">
        <v>1050</v>
      </c>
      <c r="C29" s="179">
        <v>1050</v>
      </c>
      <c r="D29" s="179">
        <v>1050</v>
      </c>
      <c r="E29" s="179">
        <v>1330</v>
      </c>
      <c r="F29" s="179">
        <v>3510</v>
      </c>
      <c r="H29" s="328"/>
    </row>
    <row r="30" spans="1:8" ht="9.9499999999999993" customHeight="1">
      <c r="A30" s="46" t="s">
        <v>316</v>
      </c>
      <c r="B30" s="179">
        <v>1650</v>
      </c>
      <c r="C30" s="179">
        <v>8749</v>
      </c>
      <c r="D30" s="179">
        <v>11301</v>
      </c>
      <c r="E30" s="179">
        <v>15800</v>
      </c>
      <c r="F30" s="179">
        <v>12910</v>
      </c>
      <c r="H30" s="328"/>
    </row>
    <row r="31" spans="1:8" ht="9.9499999999999993" customHeight="1">
      <c r="A31" s="46" t="s">
        <v>317</v>
      </c>
      <c r="B31" s="179">
        <v>29</v>
      </c>
      <c r="C31" s="179">
        <v>212</v>
      </c>
      <c r="D31" s="179">
        <v>218</v>
      </c>
      <c r="E31" s="179">
        <v>453</v>
      </c>
      <c r="F31" s="179">
        <v>584</v>
      </c>
      <c r="H31" s="328"/>
    </row>
    <row r="32" spans="1:8" ht="9.9499999999999993" customHeight="1">
      <c r="A32" s="46" t="s">
        <v>318</v>
      </c>
      <c r="B32" s="179">
        <v>0</v>
      </c>
      <c r="C32" s="179">
        <v>0</v>
      </c>
      <c r="D32" s="179">
        <v>0</v>
      </c>
      <c r="E32" s="179">
        <v>550</v>
      </c>
      <c r="F32" s="179">
        <v>1043</v>
      </c>
      <c r="H32" s="328"/>
    </row>
    <row r="33" spans="1:8" ht="9.9499999999999993" customHeight="1">
      <c r="A33" s="315" t="s">
        <v>319</v>
      </c>
      <c r="B33" s="353">
        <v>4570</v>
      </c>
      <c r="C33" s="353">
        <v>4572</v>
      </c>
      <c r="D33" s="353">
        <v>5032</v>
      </c>
      <c r="E33" s="353">
        <v>5380</v>
      </c>
      <c r="F33" s="353">
        <v>7168</v>
      </c>
      <c r="H33" s="328"/>
    </row>
    <row r="34" spans="1:8" ht="6.95" customHeight="1">
      <c r="A34" s="23" t="s">
        <v>292</v>
      </c>
    </row>
    <row r="35" spans="1:8" ht="9" customHeight="1">
      <c r="A35" s="23" t="s">
        <v>320</v>
      </c>
    </row>
    <row r="36" spans="1:8" ht="9" customHeight="1">
      <c r="A36" s="84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5"/>
  <sheetViews>
    <sheetView topLeftCell="A6" zoomScale="200" zoomScaleNormal="200" workbookViewId="0">
      <selection activeCell="A29" sqref="A29"/>
    </sheetView>
  </sheetViews>
  <sheetFormatPr defaultColWidth="9.140625" defaultRowHeight="9" customHeight="1"/>
  <cols>
    <col min="1" max="1" width="15.5703125" style="4" customWidth="1"/>
    <col min="2" max="6" width="9.28515625" style="4" customWidth="1"/>
    <col min="7" max="16384" width="9.140625" style="4"/>
  </cols>
  <sheetData>
    <row r="1" spans="1:6" ht="9.9499999999999993" customHeight="1">
      <c r="A1" s="261" t="s">
        <v>321</v>
      </c>
      <c r="B1" s="2"/>
      <c r="C1" s="2"/>
      <c r="D1" s="2"/>
      <c r="E1" s="429"/>
      <c r="F1" s="429"/>
    </row>
    <row r="2" spans="1:6" ht="6" customHeight="1">
      <c r="A2" s="2"/>
      <c r="B2" s="2"/>
      <c r="C2" s="2"/>
      <c r="D2" s="2"/>
      <c r="E2" s="429"/>
      <c r="F2" s="399" t="s">
        <v>68</v>
      </c>
    </row>
    <row r="3" spans="1:6" ht="12.95" customHeight="1">
      <c r="A3" s="257" t="s">
        <v>322</v>
      </c>
      <c r="B3" s="256">
        <v>2012</v>
      </c>
      <c r="C3" s="256">
        <v>2013</v>
      </c>
      <c r="D3" s="254">
        <v>2014</v>
      </c>
      <c r="E3" s="254">
        <v>2015</v>
      </c>
      <c r="F3" s="254">
        <v>2016</v>
      </c>
    </row>
    <row r="4" spans="1:6" ht="9.9499999999999993" customHeight="1">
      <c r="A4" s="60" t="s">
        <v>267</v>
      </c>
      <c r="B4" s="383">
        <v>4991</v>
      </c>
      <c r="C4" s="383">
        <v>9287</v>
      </c>
      <c r="D4" s="383">
        <v>40680</v>
      </c>
      <c r="E4" s="383">
        <v>82482</v>
      </c>
      <c r="F4" s="383">
        <v>58750</v>
      </c>
    </row>
    <row r="5" spans="1:6" ht="9.9499999999999993" customHeight="1">
      <c r="A5" s="60" t="s">
        <v>268</v>
      </c>
      <c r="B5" s="383">
        <v>10</v>
      </c>
      <c r="C5" s="383">
        <v>41</v>
      </c>
      <c r="D5" s="383">
        <v>45</v>
      </c>
      <c r="E5" s="383">
        <v>38</v>
      </c>
      <c r="F5" s="383">
        <v>38</v>
      </c>
    </row>
    <row r="6" spans="1:6" ht="9.9499999999999993" customHeight="1">
      <c r="A6" s="60" t="s">
        <v>269</v>
      </c>
      <c r="B6" s="383">
        <v>152</v>
      </c>
      <c r="C6" s="383">
        <v>579</v>
      </c>
      <c r="D6" s="383">
        <v>663</v>
      </c>
      <c r="E6" s="383">
        <v>2073</v>
      </c>
      <c r="F6" s="383">
        <v>6960</v>
      </c>
    </row>
    <row r="7" spans="1:6" ht="9.9499999999999993" customHeight="1">
      <c r="A7" s="60" t="s">
        <v>270</v>
      </c>
      <c r="B7" s="383">
        <v>7737</v>
      </c>
      <c r="C7" s="383">
        <v>6071</v>
      </c>
      <c r="D7" s="383">
        <v>10263</v>
      </c>
      <c r="E7" s="383">
        <v>10502</v>
      </c>
      <c r="F7" s="383">
        <v>13614</v>
      </c>
    </row>
    <row r="8" spans="1:6" ht="9.9499999999999993" customHeight="1">
      <c r="A8" s="60" t="s">
        <v>271</v>
      </c>
      <c r="B8" s="383">
        <v>22040</v>
      </c>
      <c r="C8" s="383">
        <v>16464</v>
      </c>
      <c r="D8" s="383">
        <v>30238</v>
      </c>
      <c r="E8" s="383">
        <v>37889</v>
      </c>
      <c r="F8" s="383">
        <v>55559</v>
      </c>
    </row>
    <row r="9" spans="1:6" ht="9.9499999999999993" customHeight="1">
      <c r="A9" s="60" t="s">
        <v>272</v>
      </c>
      <c r="B9" s="383">
        <v>14743</v>
      </c>
      <c r="C9" s="383">
        <v>5964</v>
      </c>
      <c r="D9" s="383">
        <v>12262</v>
      </c>
      <c r="E9" s="383">
        <v>13859</v>
      </c>
      <c r="F9" s="383">
        <v>26350</v>
      </c>
    </row>
    <row r="10" spans="1:6" ht="9.9499999999999993" customHeight="1">
      <c r="A10" s="60" t="s">
        <v>273</v>
      </c>
      <c r="B10" s="212">
        <v>1627103</v>
      </c>
      <c r="C10" s="212">
        <v>1707358</v>
      </c>
      <c r="D10" s="212">
        <v>1665818</v>
      </c>
      <c r="E10" s="212">
        <v>1643491</v>
      </c>
      <c r="F10" s="212">
        <v>1422418</v>
      </c>
    </row>
    <row r="11" spans="1:6" ht="9.9499999999999993" customHeight="1">
      <c r="A11" s="60" t="s">
        <v>274</v>
      </c>
      <c r="B11" s="383">
        <v>919</v>
      </c>
      <c r="C11" s="383">
        <v>903</v>
      </c>
      <c r="D11" s="383">
        <v>896</v>
      </c>
      <c r="E11" s="383">
        <v>1043</v>
      </c>
      <c r="F11" s="383">
        <v>1237</v>
      </c>
    </row>
    <row r="12" spans="1:6" ht="9.9499999999999993" customHeight="1">
      <c r="A12" s="60" t="s">
        <v>275</v>
      </c>
      <c r="B12" s="383">
        <v>16191</v>
      </c>
      <c r="C12" s="383">
        <v>45877</v>
      </c>
      <c r="D12" s="383">
        <v>43705</v>
      </c>
      <c r="E12" s="383">
        <v>43713</v>
      </c>
      <c r="F12" s="383">
        <v>66805</v>
      </c>
    </row>
    <row r="13" spans="1:6" ht="9.9499999999999993" customHeight="1">
      <c r="A13" s="60" t="s">
        <v>276</v>
      </c>
      <c r="B13" s="383">
        <v>248</v>
      </c>
      <c r="C13" s="383">
        <v>121</v>
      </c>
      <c r="D13" s="383">
        <v>145</v>
      </c>
      <c r="E13" s="383">
        <v>180</v>
      </c>
      <c r="F13" s="383">
        <v>494</v>
      </c>
    </row>
    <row r="14" spans="1:6" ht="9.9499999999999993" customHeight="1">
      <c r="A14" s="60" t="s">
        <v>277</v>
      </c>
      <c r="B14" s="383">
        <v>6350</v>
      </c>
      <c r="C14" s="383">
        <v>23677</v>
      </c>
      <c r="D14" s="383">
        <v>16071</v>
      </c>
      <c r="E14" s="383">
        <v>21262</v>
      </c>
      <c r="F14" s="383">
        <v>27260</v>
      </c>
    </row>
    <row r="15" spans="1:6" ht="9.9499999999999993" customHeight="1">
      <c r="A15" s="60" t="s">
        <v>278</v>
      </c>
      <c r="B15" s="383">
        <v>22520</v>
      </c>
      <c r="C15" s="383">
        <v>11098</v>
      </c>
      <c r="D15" s="383">
        <v>11717</v>
      </c>
      <c r="E15" s="383">
        <v>15824</v>
      </c>
      <c r="F15" s="383">
        <v>10023</v>
      </c>
    </row>
    <row r="16" spans="1:6" ht="9.9499999999999993" customHeight="1">
      <c r="A16" s="60" t="s">
        <v>279</v>
      </c>
      <c r="B16" s="383">
        <v>105</v>
      </c>
      <c r="C16" s="383">
        <v>244</v>
      </c>
      <c r="D16" s="383">
        <v>576</v>
      </c>
      <c r="E16" s="383">
        <v>3262</v>
      </c>
      <c r="F16" s="383">
        <v>2221</v>
      </c>
    </row>
    <row r="17" spans="1:6" ht="9.9499999999999993" customHeight="1">
      <c r="A17" s="60" t="s">
        <v>280</v>
      </c>
      <c r="B17" s="383">
        <v>18111</v>
      </c>
      <c r="C17" s="383">
        <v>7396</v>
      </c>
      <c r="D17" s="383">
        <v>15314</v>
      </c>
      <c r="E17" s="383">
        <v>24871</v>
      </c>
      <c r="F17" s="383">
        <v>64328</v>
      </c>
    </row>
    <row r="18" spans="1:6" ht="9.9499999999999993" customHeight="1">
      <c r="A18" s="60" t="s">
        <v>281</v>
      </c>
      <c r="B18" s="383">
        <v>6</v>
      </c>
      <c r="C18" s="383">
        <v>72</v>
      </c>
      <c r="D18" s="383">
        <v>131</v>
      </c>
      <c r="E18" s="383">
        <v>124</v>
      </c>
      <c r="F18" s="383">
        <v>307</v>
      </c>
    </row>
    <row r="19" spans="1:6" ht="9.9499999999999993" customHeight="1">
      <c r="A19" s="46" t="s">
        <v>282</v>
      </c>
      <c r="B19" s="383">
        <v>3933</v>
      </c>
      <c r="C19" s="383">
        <v>4774</v>
      </c>
      <c r="D19" s="383">
        <v>2632</v>
      </c>
      <c r="E19" s="383">
        <v>7200</v>
      </c>
      <c r="F19" s="383">
        <v>12051</v>
      </c>
    </row>
    <row r="20" spans="1:6" ht="9.9499999999999993" customHeight="1">
      <c r="A20" s="46" t="s">
        <v>283</v>
      </c>
      <c r="B20" s="212">
        <v>139152</v>
      </c>
      <c r="C20" s="212">
        <v>100643</v>
      </c>
      <c r="D20" s="212">
        <v>85151</v>
      </c>
      <c r="E20" s="212">
        <v>99377</v>
      </c>
      <c r="F20" s="212">
        <v>159215</v>
      </c>
    </row>
    <row r="21" spans="1:6" ht="9.9499999999999993" customHeight="1">
      <c r="A21" s="46" t="s">
        <v>284</v>
      </c>
      <c r="B21" s="383">
        <v>1405</v>
      </c>
      <c r="C21" s="383">
        <v>1994</v>
      </c>
      <c r="D21" s="383">
        <v>2504</v>
      </c>
      <c r="E21" s="383">
        <v>2856</v>
      </c>
      <c r="F21" s="383">
        <v>2747</v>
      </c>
    </row>
    <row r="22" spans="1:6" ht="9.9499999999999993" customHeight="1">
      <c r="A22" s="46"/>
      <c r="B22" s="383"/>
      <c r="C22" s="383"/>
      <c r="D22" s="383"/>
      <c r="E22" s="383"/>
      <c r="F22" s="383"/>
    </row>
    <row r="23" spans="1:6" ht="9.9499999999999993" customHeight="1">
      <c r="A23" s="46"/>
      <c r="B23" s="383"/>
      <c r="C23" s="383"/>
      <c r="D23" s="383"/>
      <c r="E23" s="383"/>
      <c r="F23" s="383"/>
    </row>
    <row r="24" spans="1:6" ht="9.9499999999999993" customHeight="1">
      <c r="A24" s="261" t="s">
        <v>321</v>
      </c>
      <c r="B24" s="2"/>
      <c r="C24" s="2"/>
      <c r="D24" s="2"/>
      <c r="E24" s="429"/>
      <c r="F24" s="429"/>
    </row>
    <row r="25" spans="1:6" ht="6" customHeight="1">
      <c r="A25" s="2"/>
      <c r="B25" s="2"/>
      <c r="C25" s="2"/>
      <c r="D25" s="2"/>
      <c r="E25" s="429"/>
      <c r="F25" s="399" t="s">
        <v>125</v>
      </c>
    </row>
    <row r="26" spans="1:6" ht="12.95" customHeight="1">
      <c r="A26" s="257" t="s">
        <v>322</v>
      </c>
      <c r="B26" s="256">
        <v>2012</v>
      </c>
      <c r="C26" s="256">
        <v>2013</v>
      </c>
      <c r="D26" s="254">
        <v>2014</v>
      </c>
      <c r="E26" s="254">
        <v>2015</v>
      </c>
      <c r="F26" s="254">
        <v>2016</v>
      </c>
    </row>
    <row r="27" spans="1:6" ht="9.9499999999999993" customHeight="1">
      <c r="A27" s="46" t="s">
        <v>285</v>
      </c>
      <c r="B27" s="383">
        <v>1470</v>
      </c>
      <c r="C27" s="383">
        <v>1904</v>
      </c>
      <c r="D27" s="383">
        <v>2767</v>
      </c>
      <c r="E27" s="383">
        <v>7023</v>
      </c>
      <c r="F27" s="383">
        <v>28228</v>
      </c>
    </row>
    <row r="28" spans="1:6" ht="9.9499999999999993" customHeight="1">
      <c r="A28" s="46" t="s">
        <v>286</v>
      </c>
      <c r="B28" s="383">
        <v>963</v>
      </c>
      <c r="C28" s="383">
        <v>1424</v>
      </c>
      <c r="D28" s="383">
        <v>1722</v>
      </c>
      <c r="E28" s="383">
        <v>2907</v>
      </c>
      <c r="F28" s="383">
        <v>4223</v>
      </c>
    </row>
    <row r="29" spans="1:6" ht="9.9499999999999993" customHeight="1">
      <c r="A29" s="46" t="s">
        <v>287</v>
      </c>
      <c r="B29" s="383">
        <v>567</v>
      </c>
      <c r="C29" s="383">
        <v>864</v>
      </c>
      <c r="D29" s="383">
        <v>578</v>
      </c>
      <c r="E29" s="383">
        <v>838</v>
      </c>
      <c r="F29" s="383">
        <v>2457</v>
      </c>
    </row>
    <row r="30" spans="1:6" ht="9.9499999999999993" customHeight="1">
      <c r="A30" s="46" t="s">
        <v>288</v>
      </c>
      <c r="B30" s="383">
        <v>908</v>
      </c>
      <c r="C30" s="383">
        <v>4250</v>
      </c>
      <c r="D30" s="383">
        <v>5657</v>
      </c>
      <c r="E30" s="383">
        <v>10990</v>
      </c>
      <c r="F30" s="383">
        <v>12722</v>
      </c>
    </row>
    <row r="31" spans="1:6" ht="9.9499999999999993" customHeight="1">
      <c r="A31" s="46" t="s">
        <v>289</v>
      </c>
      <c r="B31" s="383">
        <v>276</v>
      </c>
      <c r="C31" s="383">
        <v>2685</v>
      </c>
      <c r="D31" s="383">
        <v>2783</v>
      </c>
      <c r="E31" s="383">
        <v>8334</v>
      </c>
      <c r="F31" s="383">
        <v>15157</v>
      </c>
    </row>
    <row r="32" spans="1:6" ht="9.9499999999999993" customHeight="1">
      <c r="A32" s="46" t="s">
        <v>323</v>
      </c>
      <c r="B32" s="383">
        <v>0</v>
      </c>
      <c r="C32" s="383">
        <v>0</v>
      </c>
      <c r="D32" s="383">
        <v>0</v>
      </c>
      <c r="E32" s="383">
        <v>739</v>
      </c>
      <c r="F32" s="383">
        <v>1602</v>
      </c>
    </row>
    <row r="33" spans="1:6" ht="9.9499999999999993" customHeight="1">
      <c r="A33" s="315" t="s">
        <v>291</v>
      </c>
      <c r="B33" s="384">
        <v>3010</v>
      </c>
      <c r="C33" s="384">
        <v>4376</v>
      </c>
      <c r="D33" s="384">
        <v>4445</v>
      </c>
      <c r="E33" s="384">
        <v>4777</v>
      </c>
      <c r="F33" s="384">
        <v>3914</v>
      </c>
    </row>
    <row r="34" spans="1:6" s="2" customFormat="1" ht="6.95" customHeight="1">
      <c r="A34" s="23" t="s">
        <v>292</v>
      </c>
    </row>
    <row r="35" spans="1:6" ht="9" customHeight="1">
      <c r="A35" s="23" t="s">
        <v>324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5.5703125" style="189" customWidth="1"/>
    <col min="2" max="6" width="9.28515625" style="2" customWidth="1"/>
    <col min="7" max="7" width="9.85546875" style="2" customWidth="1"/>
    <col min="8" max="16384" width="9.140625" style="2"/>
  </cols>
  <sheetData>
    <row r="1" spans="1:6" ht="9.9499999999999993" customHeight="1">
      <c r="A1" s="253" t="s">
        <v>325</v>
      </c>
    </row>
    <row r="2" spans="1:6" ht="9.9499999999999993" customHeight="1">
      <c r="A2" s="261" t="s">
        <v>326</v>
      </c>
    </row>
    <row r="3" spans="1:6" ht="12.95" customHeight="1">
      <c r="A3" s="257" t="s">
        <v>327</v>
      </c>
      <c r="B3" s="256">
        <v>2012</v>
      </c>
      <c r="C3" s="256">
        <v>2013</v>
      </c>
      <c r="D3" s="254">
        <v>2014</v>
      </c>
      <c r="E3" s="254">
        <v>2015</v>
      </c>
      <c r="F3" s="254">
        <v>2016</v>
      </c>
    </row>
    <row r="4" spans="1:6" ht="9.9499999999999993" customHeight="1">
      <c r="A4" s="60" t="s">
        <v>328</v>
      </c>
      <c r="B4" s="212">
        <v>11276</v>
      </c>
      <c r="C4" s="212">
        <v>0</v>
      </c>
      <c r="D4" s="212">
        <v>0</v>
      </c>
      <c r="E4" s="212">
        <v>0</v>
      </c>
      <c r="F4" s="212">
        <v>0</v>
      </c>
    </row>
    <row r="5" spans="1:6" ht="9.9499999999999993" customHeight="1">
      <c r="A5" s="60" t="s">
        <v>329</v>
      </c>
      <c r="B5" s="212">
        <v>1221266</v>
      </c>
      <c r="C5" s="212">
        <v>1251723</v>
      </c>
      <c r="D5" s="212">
        <v>1253121</v>
      </c>
      <c r="E5" s="212">
        <v>1255696</v>
      </c>
      <c r="F5" s="212">
        <v>1264053</v>
      </c>
    </row>
    <row r="6" spans="1:6" ht="9.9499999999999993" customHeight="1">
      <c r="A6" s="60" t="s">
        <v>330</v>
      </c>
      <c r="B6" s="212">
        <v>1152</v>
      </c>
      <c r="C6" s="212">
        <v>1223</v>
      </c>
      <c r="D6" s="212">
        <v>1124</v>
      </c>
      <c r="E6" s="212">
        <v>1202</v>
      </c>
      <c r="F6" s="212">
        <v>930</v>
      </c>
    </row>
    <row r="7" spans="1:6" ht="9.9499999999999993" customHeight="1">
      <c r="A7" s="60" t="s">
        <v>331</v>
      </c>
      <c r="B7" s="212">
        <v>67471</v>
      </c>
      <c r="C7" s="212">
        <v>66559</v>
      </c>
      <c r="D7" s="212">
        <v>68297</v>
      </c>
      <c r="E7" s="212">
        <v>70613</v>
      </c>
      <c r="F7" s="212">
        <v>70445</v>
      </c>
    </row>
    <row r="8" spans="1:6" ht="9.9499999999999993" customHeight="1">
      <c r="A8" s="60" t="s">
        <v>332</v>
      </c>
      <c r="B8" s="212">
        <v>90</v>
      </c>
      <c r="C8" s="212">
        <v>0</v>
      </c>
      <c r="D8" s="212">
        <v>0</v>
      </c>
      <c r="E8" s="212">
        <v>0</v>
      </c>
      <c r="F8" s="212">
        <v>0</v>
      </c>
    </row>
    <row r="9" spans="1:6" ht="9.9499999999999993" customHeight="1">
      <c r="A9" s="60" t="s">
        <v>333</v>
      </c>
      <c r="B9" s="212">
        <v>58122</v>
      </c>
      <c r="C9" s="212">
        <v>58228</v>
      </c>
      <c r="D9" s="212">
        <v>60414</v>
      </c>
      <c r="E9" s="212">
        <v>64126</v>
      </c>
      <c r="F9" s="212">
        <v>63175</v>
      </c>
    </row>
    <row r="10" spans="1:6" ht="9.9499999999999993" customHeight="1">
      <c r="A10" s="60" t="s">
        <v>334</v>
      </c>
      <c r="B10" s="212">
        <v>17991</v>
      </c>
      <c r="C10" s="212">
        <v>0</v>
      </c>
      <c r="D10" s="212">
        <v>0</v>
      </c>
      <c r="E10" s="212">
        <v>0</v>
      </c>
      <c r="F10" s="212">
        <v>0</v>
      </c>
    </row>
    <row r="11" spans="1:6" ht="9.9499999999999993" customHeight="1">
      <c r="A11" s="60" t="s">
        <v>335</v>
      </c>
      <c r="B11" s="212">
        <v>209527</v>
      </c>
      <c r="C11" s="212">
        <v>202168</v>
      </c>
      <c r="D11" s="212">
        <v>211728</v>
      </c>
      <c r="E11" s="212">
        <v>224264</v>
      </c>
      <c r="F11" s="212">
        <v>231730</v>
      </c>
    </row>
    <row r="12" spans="1:6" ht="9.9499999999999993" customHeight="1">
      <c r="A12" s="60" t="s">
        <v>336</v>
      </c>
      <c r="B12" s="212">
        <v>149728</v>
      </c>
      <c r="C12" s="212">
        <v>143112</v>
      </c>
      <c r="D12" s="212">
        <v>149647</v>
      </c>
      <c r="E12" s="212">
        <v>142577</v>
      </c>
      <c r="F12" s="212">
        <v>149075</v>
      </c>
    </row>
    <row r="13" spans="1:6" ht="9.9499999999999993" customHeight="1">
      <c r="A13" s="315" t="s">
        <v>337</v>
      </c>
      <c r="B13" s="436">
        <v>152273</v>
      </c>
      <c r="C13" s="436">
        <v>153591</v>
      </c>
      <c r="D13" s="436">
        <v>161462</v>
      </c>
      <c r="E13" s="436">
        <v>194776</v>
      </c>
      <c r="F13" s="436">
        <v>192181</v>
      </c>
    </row>
    <row r="14" spans="1:6" ht="6.95" customHeight="1">
      <c r="A14" s="23" t="s">
        <v>338</v>
      </c>
    </row>
    <row r="15" spans="1:6" ht="6.95" customHeight="1">
      <c r="A15" s="23" t="s">
        <v>339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4"/>
  <sheetViews>
    <sheetView topLeftCell="A26" zoomScale="200" zoomScaleNormal="200" workbookViewId="0">
      <selection activeCell="A29" sqref="A29"/>
    </sheetView>
  </sheetViews>
  <sheetFormatPr defaultColWidth="9.140625" defaultRowHeight="9" customHeight="1"/>
  <cols>
    <col min="1" max="1" width="12.7109375" style="189" customWidth="1"/>
    <col min="2" max="5" width="12.28515625" style="429" customWidth="1"/>
    <col min="6" max="16384" width="9.140625" style="2"/>
  </cols>
  <sheetData>
    <row r="1" spans="1:5" ht="9.9499999999999993" customHeight="1">
      <c r="A1" s="253" t="s">
        <v>340</v>
      </c>
    </row>
    <row r="2" spans="1:5" ht="9.9499999999999993" customHeight="1">
      <c r="A2" s="261" t="s">
        <v>341</v>
      </c>
    </row>
    <row r="3" spans="1:5" ht="12.95" customHeight="1">
      <c r="A3" s="638" t="s">
        <v>144</v>
      </c>
      <c r="B3" s="635" t="s">
        <v>342</v>
      </c>
      <c r="C3" s="635"/>
      <c r="D3" s="635"/>
      <c r="E3" s="636"/>
    </row>
    <row r="4" spans="1:5" ht="20.100000000000001" customHeight="1">
      <c r="A4" s="638"/>
      <c r="B4" s="262" t="s">
        <v>343</v>
      </c>
      <c r="C4" s="262" t="s">
        <v>344</v>
      </c>
      <c r="D4" s="262" t="s">
        <v>345</v>
      </c>
      <c r="E4" s="254" t="s">
        <v>346</v>
      </c>
    </row>
    <row r="5" spans="1:5" ht="9.9499999999999993" customHeight="1">
      <c r="A5" s="16">
        <v>2012</v>
      </c>
      <c r="B5" s="383">
        <v>1646359</v>
      </c>
      <c r="C5" s="383">
        <v>4271321</v>
      </c>
      <c r="D5" s="383">
        <v>187717</v>
      </c>
      <c r="E5" s="385">
        <f>B5+C5+D5</f>
        <v>6105397</v>
      </c>
    </row>
    <row r="6" spans="1:5" ht="9.9499999999999993" customHeight="1">
      <c r="A6" s="16">
        <v>2013</v>
      </c>
      <c r="B6" s="383">
        <v>1751731</v>
      </c>
      <c r="C6" s="383">
        <v>5090435</v>
      </c>
      <c r="D6" s="383">
        <v>222331</v>
      </c>
      <c r="E6" s="385">
        <f>B6+C6+D6</f>
        <v>7064497</v>
      </c>
    </row>
    <row r="7" spans="1:5" ht="9.9499999999999993" customHeight="1">
      <c r="A7" s="16">
        <v>2014</v>
      </c>
      <c r="B7" s="383">
        <v>1850307</v>
      </c>
      <c r="C7" s="383">
        <v>5177771</v>
      </c>
      <c r="D7" s="383">
        <v>206778</v>
      </c>
      <c r="E7" s="385">
        <f>B7+C7+D7</f>
        <v>7234856</v>
      </c>
    </row>
    <row r="8" spans="1:5" ht="9.9499999999999993" customHeight="1">
      <c r="A8" s="16">
        <v>2015</v>
      </c>
      <c r="B8" s="383">
        <v>2087841</v>
      </c>
      <c r="C8" s="383">
        <v>6075664</v>
      </c>
      <c r="D8" s="383">
        <v>204208</v>
      </c>
      <c r="E8" s="385">
        <f>B8+C8+D8</f>
        <v>8367713</v>
      </c>
    </row>
    <row r="9" spans="1:5" ht="9.9499999999999993" customHeight="1">
      <c r="A9" s="267">
        <v>2016</v>
      </c>
      <c r="B9" s="384">
        <v>2270897</v>
      </c>
      <c r="C9" s="384">
        <v>6166809</v>
      </c>
      <c r="D9" s="384">
        <v>171600</v>
      </c>
      <c r="E9" s="387">
        <f>B9+C9+D9</f>
        <v>8609306</v>
      </c>
    </row>
    <row r="10" spans="1:5" ht="6.95" customHeight="1">
      <c r="A10" s="23" t="s">
        <v>338</v>
      </c>
      <c r="B10" s="2"/>
      <c r="C10" s="2"/>
      <c r="D10" s="2"/>
      <c r="E10" s="2"/>
    </row>
    <row r="11" spans="1:5" ht="6.95" customHeight="1">
      <c r="A11" s="23" t="s">
        <v>347</v>
      </c>
      <c r="B11" s="2"/>
      <c r="C11" s="2"/>
      <c r="D11" s="2"/>
      <c r="E11" s="2"/>
    </row>
    <row r="12" spans="1:5" s="206" customFormat="1" ht="8.1" customHeight="1">
      <c r="A12" s="430"/>
      <c r="B12" s="431"/>
      <c r="C12" s="431"/>
      <c r="D12" s="431"/>
      <c r="E12" s="431"/>
    </row>
    <row r="13" spans="1:5" s="206" customFormat="1" ht="8.1" customHeight="1">
      <c r="A13" s="430"/>
      <c r="B13" s="431"/>
      <c r="C13" s="431"/>
      <c r="D13" s="431"/>
      <c r="E13" s="431"/>
    </row>
    <row r="14" spans="1:5" s="206" customFormat="1" ht="8.1" customHeight="1">
      <c r="A14" s="430"/>
      <c r="B14" s="431"/>
      <c r="C14" s="431"/>
      <c r="D14" s="431"/>
      <c r="E14" s="431"/>
    </row>
    <row r="15" spans="1:5" s="206" customFormat="1" ht="8.1" customHeight="1">
      <c r="A15" s="430"/>
      <c r="B15" s="431"/>
      <c r="C15" s="431"/>
      <c r="D15" s="431"/>
      <c r="E15" s="431"/>
    </row>
    <row r="16" spans="1:5" s="206" customFormat="1" ht="8.1" customHeight="1">
      <c r="A16" s="430"/>
      <c r="B16" s="431"/>
      <c r="C16" s="431"/>
      <c r="D16" s="431"/>
      <c r="E16" s="431"/>
    </row>
    <row r="17" spans="1:5" s="206" customFormat="1" ht="8.1" customHeight="1">
      <c r="A17" s="430"/>
      <c r="B17" s="431"/>
      <c r="C17" s="431"/>
      <c r="D17" s="431"/>
      <c r="E17" s="431"/>
    </row>
    <row r="18" spans="1:5" s="206" customFormat="1" ht="8.1" customHeight="1">
      <c r="A18" s="430"/>
      <c r="B18" s="431"/>
      <c r="C18" s="431"/>
      <c r="D18" s="431"/>
      <c r="E18" s="431"/>
    </row>
    <row r="19" spans="1:5" s="206" customFormat="1" ht="8.1" customHeight="1">
      <c r="A19" s="430"/>
      <c r="B19" s="431"/>
      <c r="C19" s="431"/>
      <c r="D19" s="431"/>
      <c r="E19" s="431"/>
    </row>
    <row r="20" spans="1:5" s="206" customFormat="1" ht="8.1" customHeight="1">
      <c r="A20" s="430"/>
      <c r="B20" s="431"/>
      <c r="C20" s="431"/>
      <c r="D20" s="431"/>
      <c r="E20" s="431"/>
    </row>
    <row r="21" spans="1:5" s="206" customFormat="1" ht="8.1" customHeight="1">
      <c r="A21" s="430"/>
      <c r="B21" s="431"/>
      <c r="C21" s="431"/>
      <c r="D21" s="431"/>
      <c r="E21" s="431"/>
    </row>
    <row r="22" spans="1:5" s="206" customFormat="1" ht="8.1" customHeight="1">
      <c r="A22" s="430"/>
      <c r="B22" s="431"/>
      <c r="C22" s="431"/>
      <c r="D22" s="431"/>
      <c r="E22" s="431"/>
    </row>
    <row r="23" spans="1:5" s="206" customFormat="1" ht="8.1" customHeight="1">
      <c r="A23" s="430"/>
      <c r="B23" s="431"/>
      <c r="C23" s="431"/>
      <c r="D23" s="431"/>
      <c r="E23" s="431"/>
    </row>
    <row r="24" spans="1:5" s="206" customFormat="1" ht="8.1" customHeight="1">
      <c r="A24" s="430"/>
      <c r="B24" s="431"/>
      <c r="C24" s="431"/>
      <c r="D24" s="431"/>
      <c r="E24" s="431"/>
    </row>
    <row r="25" spans="1:5" ht="9" customHeight="1">
      <c r="A25" s="432"/>
    </row>
    <row r="26" spans="1:5" ht="9.9499999999999993" customHeight="1">
      <c r="A26" s="253" t="s">
        <v>348</v>
      </c>
    </row>
    <row r="27" spans="1:5" ht="9.9499999999999993" customHeight="1">
      <c r="A27" s="261" t="s">
        <v>349</v>
      </c>
    </row>
    <row r="28" spans="1:5" ht="12" customHeight="1">
      <c r="A28" s="637" t="s">
        <v>144</v>
      </c>
      <c r="B28" s="640" t="s">
        <v>350</v>
      </c>
      <c r="C28" s="640"/>
      <c r="D28" s="640"/>
      <c r="E28" s="641"/>
    </row>
    <row r="29" spans="1:5" ht="11.1" customHeight="1">
      <c r="A29" s="637"/>
      <c r="B29" s="639" t="s">
        <v>351</v>
      </c>
      <c r="C29" s="635" t="s">
        <v>352</v>
      </c>
      <c r="D29" s="635"/>
      <c r="E29" s="636" t="s">
        <v>353</v>
      </c>
    </row>
    <row r="30" spans="1:5" ht="11.1" customHeight="1">
      <c r="A30" s="637"/>
      <c r="B30" s="639"/>
      <c r="C30" s="262" t="s">
        <v>354</v>
      </c>
      <c r="D30" s="262" t="s">
        <v>355</v>
      </c>
      <c r="E30" s="636"/>
    </row>
    <row r="31" spans="1:5" ht="9.9499999999999993" customHeight="1">
      <c r="A31" s="16">
        <v>2012</v>
      </c>
      <c r="B31" s="383">
        <v>245649</v>
      </c>
      <c r="C31" s="383">
        <v>28326</v>
      </c>
      <c r="D31" s="383">
        <v>1548</v>
      </c>
      <c r="E31" s="383">
        <v>133697</v>
      </c>
    </row>
    <row r="32" spans="1:5" ht="9.9499999999999993" customHeight="1">
      <c r="A32" s="16">
        <v>2013</v>
      </c>
      <c r="B32" s="383">
        <v>252139</v>
      </c>
      <c r="C32" s="383">
        <v>30599</v>
      </c>
      <c r="D32" s="383">
        <v>1914</v>
      </c>
      <c r="E32" s="383">
        <v>146498</v>
      </c>
    </row>
    <row r="33" spans="1:5" ht="9.9499999999999993" customHeight="1">
      <c r="A33" s="16">
        <v>2014</v>
      </c>
      <c r="B33" s="383">
        <v>304673</v>
      </c>
      <c r="C33" s="383">
        <v>35353</v>
      </c>
      <c r="D33" s="383">
        <v>2276</v>
      </c>
      <c r="E33" s="383">
        <v>185950</v>
      </c>
    </row>
    <row r="34" spans="1:5" ht="9.9499999999999993" customHeight="1">
      <c r="A34" s="16">
        <v>2015</v>
      </c>
      <c r="B34" s="383">
        <v>352454</v>
      </c>
      <c r="C34" s="383">
        <v>34542</v>
      </c>
      <c r="D34" s="383">
        <v>2422</v>
      </c>
      <c r="E34" s="383">
        <v>142823</v>
      </c>
    </row>
    <row r="35" spans="1:5" ht="9.9499999999999993" customHeight="1">
      <c r="A35" s="267">
        <v>2016</v>
      </c>
      <c r="B35" s="384">
        <v>337977</v>
      </c>
      <c r="C35" s="384">
        <v>37647</v>
      </c>
      <c r="D35" s="384">
        <v>2030</v>
      </c>
      <c r="E35" s="384">
        <v>101552</v>
      </c>
    </row>
    <row r="36" spans="1:5" ht="6.95" customHeight="1">
      <c r="A36" s="23" t="s">
        <v>338</v>
      </c>
      <c r="B36" s="2"/>
      <c r="C36" s="2"/>
      <c r="D36" s="2"/>
      <c r="E36" s="2"/>
    </row>
    <row r="37" spans="1:5" ht="6.95" customHeight="1">
      <c r="A37" s="23"/>
      <c r="B37" s="2"/>
      <c r="C37" s="2"/>
      <c r="D37" s="2"/>
      <c r="E37" s="2"/>
    </row>
    <row r="38" spans="1:5" ht="8.1" customHeight="1">
      <c r="E38" s="2"/>
    </row>
    <row r="39" spans="1:5" ht="9.9499999999999993" customHeight="1">
      <c r="A39" s="261" t="s">
        <v>356</v>
      </c>
    </row>
    <row r="40" spans="1:5" ht="12" customHeight="1">
      <c r="A40" s="637" t="s">
        <v>144</v>
      </c>
      <c r="B40" s="640" t="s">
        <v>357</v>
      </c>
      <c r="C40" s="640"/>
      <c r="D40" s="640"/>
      <c r="E40" s="641"/>
    </row>
    <row r="41" spans="1:5" ht="11.1" customHeight="1">
      <c r="A41" s="637"/>
      <c r="B41" s="635" t="s">
        <v>358</v>
      </c>
      <c r="C41" s="635" t="s">
        <v>359</v>
      </c>
      <c r="D41" s="635"/>
      <c r="E41" s="636" t="s">
        <v>360</v>
      </c>
    </row>
    <row r="42" spans="1:5" ht="11.1" customHeight="1">
      <c r="A42" s="637"/>
      <c r="B42" s="635"/>
      <c r="C42" s="262" t="s">
        <v>354</v>
      </c>
      <c r="D42" s="262" t="s">
        <v>355</v>
      </c>
      <c r="E42" s="636"/>
    </row>
    <row r="43" spans="1:5" ht="9.9499999999999993" customHeight="1">
      <c r="A43" s="16">
        <v>2012</v>
      </c>
      <c r="B43" s="383">
        <v>257650</v>
      </c>
      <c r="C43" s="383">
        <v>69951</v>
      </c>
      <c r="D43" s="383">
        <v>1408</v>
      </c>
      <c r="E43" s="433">
        <v>779</v>
      </c>
    </row>
    <row r="44" spans="1:5" ht="9.9499999999999993" customHeight="1">
      <c r="A44" s="16">
        <v>2013</v>
      </c>
      <c r="B44" s="383">
        <v>299209</v>
      </c>
      <c r="C44" s="383">
        <v>79663</v>
      </c>
      <c r="D44" s="383">
        <v>2192</v>
      </c>
      <c r="E44" s="433">
        <v>1203</v>
      </c>
    </row>
    <row r="45" spans="1:5" ht="9.9499999999999993" customHeight="1">
      <c r="A45" s="16">
        <v>2014</v>
      </c>
      <c r="B45" s="383">
        <v>305060</v>
      </c>
      <c r="C45" s="383">
        <v>79617</v>
      </c>
      <c r="D45" s="383">
        <v>4177</v>
      </c>
      <c r="E45" s="433">
        <v>1587</v>
      </c>
    </row>
    <row r="46" spans="1:5" ht="9.9499999999999993" customHeight="1">
      <c r="A46" s="16">
        <v>2015</v>
      </c>
      <c r="B46" s="383">
        <v>397061</v>
      </c>
      <c r="C46" s="383">
        <v>91727</v>
      </c>
      <c r="D46" s="383">
        <v>5472</v>
      </c>
      <c r="E46" s="433">
        <v>1325</v>
      </c>
    </row>
    <row r="47" spans="1:5" ht="9.9499999999999993" customHeight="1">
      <c r="A47" s="267">
        <v>2016</v>
      </c>
      <c r="B47" s="384">
        <v>441459</v>
      </c>
      <c r="C47" s="384">
        <v>85525</v>
      </c>
      <c r="D47" s="384">
        <v>3464</v>
      </c>
      <c r="E47" s="434">
        <v>1172</v>
      </c>
    </row>
    <row r="48" spans="1:5" ht="6.95" customHeight="1">
      <c r="A48" s="23" t="s">
        <v>338</v>
      </c>
      <c r="B48" s="2"/>
      <c r="C48" s="2"/>
      <c r="D48" s="2"/>
      <c r="E48" s="2"/>
    </row>
    <row r="50" spans="2:2" ht="9" customHeight="1">
      <c r="B50" s="435"/>
    </row>
    <row r="51" spans="2:2" ht="9" customHeight="1">
      <c r="B51" s="435"/>
    </row>
    <row r="52" spans="2:2" ht="9" customHeight="1">
      <c r="B52" s="435"/>
    </row>
    <row r="53" spans="2:2" ht="9" customHeight="1">
      <c r="B53" s="435"/>
    </row>
    <row r="54" spans="2:2" ht="9" customHeight="1">
      <c r="B54" s="435"/>
    </row>
  </sheetData>
  <mergeCells count="12">
    <mergeCell ref="A3:A4"/>
    <mergeCell ref="A28:A30"/>
    <mergeCell ref="A40:A42"/>
    <mergeCell ref="B29:B30"/>
    <mergeCell ref="B41:B42"/>
    <mergeCell ref="B3:E3"/>
    <mergeCell ref="B28:E28"/>
    <mergeCell ref="C29:D29"/>
    <mergeCell ref="B40:E40"/>
    <mergeCell ref="C41:D41"/>
    <mergeCell ref="E29:E30"/>
    <mergeCell ref="E41:E42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tabSelected="1" zoomScale="200" zoomScaleNormal="200" workbookViewId="0">
      <selection activeCell="J6" sqref="J6"/>
    </sheetView>
  </sheetViews>
  <sheetFormatPr defaultColWidth="9.140625" defaultRowHeight="9" customHeight="1"/>
  <cols>
    <col min="1" max="1" width="13.85546875" style="189" customWidth="1"/>
    <col min="2" max="9" width="6" style="2" customWidth="1"/>
    <col min="10" max="16384" width="9.140625" style="2"/>
  </cols>
  <sheetData>
    <row r="1" spans="1:9" ht="9" customHeight="1">
      <c r="A1" s="253" t="s">
        <v>361</v>
      </c>
    </row>
    <row r="2" spans="1:9" ht="9.9499999999999993" customHeight="1">
      <c r="A2" s="261" t="s">
        <v>362</v>
      </c>
    </row>
    <row r="3" spans="1:9" ht="12.95" customHeight="1">
      <c r="A3" s="638" t="s">
        <v>363</v>
      </c>
      <c r="B3" s="642" t="s">
        <v>364</v>
      </c>
      <c r="C3" s="642"/>
      <c r="D3" s="642"/>
      <c r="E3" s="642"/>
      <c r="F3" s="642" t="s">
        <v>365</v>
      </c>
      <c r="G3" s="642"/>
      <c r="H3" s="642"/>
      <c r="I3" s="643"/>
    </row>
    <row r="4" spans="1:9" ht="12.95" customHeight="1">
      <c r="A4" s="638"/>
      <c r="B4" s="423">
        <v>2013</v>
      </c>
      <c r="C4" s="423">
        <v>2014</v>
      </c>
      <c r="D4" s="423">
        <v>2015</v>
      </c>
      <c r="E4" s="423">
        <v>2016</v>
      </c>
      <c r="F4" s="423">
        <v>2013</v>
      </c>
      <c r="G4" s="423">
        <v>2014</v>
      </c>
      <c r="H4" s="423">
        <v>2015</v>
      </c>
      <c r="I4" s="428">
        <v>2016</v>
      </c>
    </row>
    <row r="5" spans="1:9" ht="9.9499999999999993" customHeight="1">
      <c r="A5" s="74" t="s">
        <v>366</v>
      </c>
      <c r="B5" s="424">
        <v>10500</v>
      </c>
      <c r="C5" s="424">
        <v>25200</v>
      </c>
      <c r="D5" s="424">
        <v>50030</v>
      </c>
      <c r="E5" s="424">
        <v>45370</v>
      </c>
      <c r="F5" s="424">
        <v>58</v>
      </c>
      <c r="G5" s="424">
        <v>137</v>
      </c>
      <c r="H5" s="424">
        <v>378</v>
      </c>
      <c r="I5" s="424">
        <v>355</v>
      </c>
    </row>
    <row r="6" spans="1:9" ht="9.9499999999999993" customHeight="1">
      <c r="A6" s="74" t="s">
        <v>367</v>
      </c>
      <c r="B6" s="424">
        <v>7150</v>
      </c>
      <c r="C6" s="424">
        <v>47248</v>
      </c>
      <c r="D6" s="424">
        <v>28000</v>
      </c>
      <c r="E6" s="424">
        <v>137429</v>
      </c>
      <c r="F6" s="424">
        <v>43</v>
      </c>
      <c r="G6" s="424">
        <v>377</v>
      </c>
      <c r="H6" s="424">
        <v>232</v>
      </c>
      <c r="I6" s="424">
        <v>1057</v>
      </c>
    </row>
    <row r="7" spans="1:9" ht="9.9499999999999993" customHeight="1">
      <c r="A7" s="74" t="s">
        <v>368</v>
      </c>
      <c r="B7" s="424">
        <v>0</v>
      </c>
      <c r="C7" s="424">
        <v>0</v>
      </c>
      <c r="D7" s="424">
        <v>5000</v>
      </c>
      <c r="E7" s="424">
        <v>5000</v>
      </c>
      <c r="F7" s="424">
        <v>0</v>
      </c>
      <c r="G7" s="424">
        <v>0</v>
      </c>
      <c r="H7" s="424">
        <v>75</v>
      </c>
      <c r="I7" s="424">
        <v>80</v>
      </c>
    </row>
    <row r="8" spans="1:9" ht="9.9499999999999993" customHeight="1">
      <c r="A8" s="74" t="s">
        <v>369</v>
      </c>
      <c r="B8" s="424">
        <v>0</v>
      </c>
      <c r="C8" s="424">
        <v>0</v>
      </c>
      <c r="D8" s="424">
        <v>600</v>
      </c>
      <c r="E8" s="424">
        <v>0</v>
      </c>
      <c r="F8" s="424">
        <v>0</v>
      </c>
      <c r="G8" s="424">
        <v>0</v>
      </c>
      <c r="H8" s="424">
        <v>4</v>
      </c>
      <c r="I8" s="424">
        <v>0</v>
      </c>
    </row>
    <row r="9" spans="1:9" ht="9.9499999999999993" customHeight="1">
      <c r="A9" s="74" t="s">
        <v>370</v>
      </c>
      <c r="B9" s="424">
        <v>0</v>
      </c>
      <c r="C9" s="424">
        <v>0</v>
      </c>
      <c r="D9" s="424">
        <v>2000</v>
      </c>
      <c r="E9" s="424">
        <v>2000</v>
      </c>
      <c r="F9" s="424">
        <v>0</v>
      </c>
      <c r="G9" s="424">
        <v>0</v>
      </c>
      <c r="H9" s="424">
        <v>34</v>
      </c>
      <c r="I9" s="424">
        <v>36</v>
      </c>
    </row>
    <row r="10" spans="1:9" ht="9.9499999999999993" customHeight="1">
      <c r="A10" s="74" t="s">
        <v>371</v>
      </c>
      <c r="B10" s="424">
        <v>5380</v>
      </c>
      <c r="C10" s="424">
        <v>2100</v>
      </c>
      <c r="D10" s="424">
        <v>3000</v>
      </c>
      <c r="E10" s="424">
        <v>3200</v>
      </c>
      <c r="F10" s="424">
        <v>29</v>
      </c>
      <c r="G10" s="424">
        <v>11</v>
      </c>
      <c r="H10" s="424">
        <v>15</v>
      </c>
      <c r="I10" s="424">
        <v>25</v>
      </c>
    </row>
    <row r="11" spans="1:9" ht="21.75" customHeight="1">
      <c r="A11" s="74" t="s">
        <v>372</v>
      </c>
      <c r="B11" s="424">
        <v>0</v>
      </c>
      <c r="C11" s="424">
        <v>1700</v>
      </c>
      <c r="D11" s="424">
        <v>1470</v>
      </c>
      <c r="E11" s="424">
        <v>6045</v>
      </c>
      <c r="F11" s="424">
        <v>0</v>
      </c>
      <c r="G11" s="424">
        <v>25</v>
      </c>
      <c r="H11" s="424">
        <v>22</v>
      </c>
      <c r="I11" s="424">
        <v>88</v>
      </c>
    </row>
    <row r="12" spans="1:9" ht="9.9499999999999993" customHeight="1">
      <c r="A12" s="74" t="s">
        <v>373</v>
      </c>
      <c r="B12" s="424">
        <v>0</v>
      </c>
      <c r="C12" s="424">
        <v>0</v>
      </c>
      <c r="D12" s="424">
        <v>25</v>
      </c>
      <c r="E12" s="424">
        <v>0</v>
      </c>
      <c r="F12" s="424">
        <v>0</v>
      </c>
      <c r="G12" s="424">
        <v>0</v>
      </c>
      <c r="H12" s="424">
        <v>0</v>
      </c>
      <c r="I12" s="424">
        <v>0</v>
      </c>
    </row>
    <row r="13" spans="1:9" ht="9.9499999999999993" customHeight="1">
      <c r="A13" s="74" t="s">
        <v>374</v>
      </c>
      <c r="B13" s="424">
        <v>308550</v>
      </c>
      <c r="C13" s="424">
        <v>692938</v>
      </c>
      <c r="D13" s="424">
        <v>654672</v>
      </c>
      <c r="E13" s="424">
        <v>1179450</v>
      </c>
      <c r="F13" s="424">
        <v>1851</v>
      </c>
      <c r="G13" s="424">
        <v>4205</v>
      </c>
      <c r="H13" s="424">
        <v>4254</v>
      </c>
      <c r="I13" s="424">
        <v>8621</v>
      </c>
    </row>
    <row r="14" spans="1:9" ht="9.9499999999999993" customHeight="1">
      <c r="A14" s="74" t="s">
        <v>375</v>
      </c>
      <c r="B14" s="424">
        <v>248938</v>
      </c>
      <c r="C14" s="424">
        <v>1832420</v>
      </c>
      <c r="D14" s="424">
        <v>2003112</v>
      </c>
      <c r="E14" s="424">
        <v>2981189</v>
      </c>
      <c r="F14" s="424">
        <v>1474</v>
      </c>
      <c r="G14" s="424">
        <v>9857</v>
      </c>
      <c r="H14" s="424">
        <v>11388</v>
      </c>
      <c r="I14" s="424">
        <v>21085</v>
      </c>
    </row>
    <row r="15" spans="1:9" ht="9.9499999999999993" customHeight="1">
      <c r="A15" s="74" t="s">
        <v>376</v>
      </c>
      <c r="B15" s="424">
        <v>10800</v>
      </c>
      <c r="C15" s="424">
        <v>31500</v>
      </c>
      <c r="D15" s="424">
        <v>12500</v>
      </c>
      <c r="E15" s="424">
        <v>11550</v>
      </c>
      <c r="F15" s="424">
        <v>52</v>
      </c>
      <c r="G15" s="424">
        <v>155</v>
      </c>
      <c r="H15" s="424">
        <v>63</v>
      </c>
      <c r="I15" s="424">
        <v>83</v>
      </c>
    </row>
    <row r="16" spans="1:9" ht="9.9499999999999993" customHeight="1">
      <c r="A16" s="74" t="s">
        <v>377</v>
      </c>
      <c r="B16" s="424">
        <v>8600</v>
      </c>
      <c r="C16" s="424">
        <v>400</v>
      </c>
      <c r="D16" s="424">
        <v>0</v>
      </c>
      <c r="E16" s="424">
        <v>0</v>
      </c>
      <c r="F16" s="424">
        <v>49</v>
      </c>
      <c r="G16" s="424">
        <v>2</v>
      </c>
      <c r="H16" s="424">
        <v>0</v>
      </c>
      <c r="I16" s="424">
        <v>0</v>
      </c>
    </row>
    <row r="17" spans="1:9" ht="9.9499999999999993" customHeight="1">
      <c r="A17" s="74" t="s">
        <v>378</v>
      </c>
      <c r="B17" s="424">
        <v>3300</v>
      </c>
      <c r="C17" s="424">
        <v>29502</v>
      </c>
      <c r="D17" s="424">
        <v>29142</v>
      </c>
      <c r="E17" s="424">
        <v>37132</v>
      </c>
      <c r="F17" s="424">
        <v>231</v>
      </c>
      <c r="G17" s="424">
        <v>6081</v>
      </c>
      <c r="H17" s="424">
        <v>4356</v>
      </c>
      <c r="I17" s="424">
        <v>5974</v>
      </c>
    </row>
    <row r="18" spans="1:9" ht="9.9499999999999993" customHeight="1">
      <c r="A18" s="74" t="s">
        <v>379</v>
      </c>
      <c r="B18" s="424">
        <v>0</v>
      </c>
      <c r="C18" s="424">
        <v>260000</v>
      </c>
      <c r="D18" s="424">
        <v>260000</v>
      </c>
      <c r="E18" s="424">
        <v>156652</v>
      </c>
      <c r="F18" s="424">
        <v>0</v>
      </c>
      <c r="G18" s="424">
        <v>3562</v>
      </c>
      <c r="H18" s="424">
        <v>3900</v>
      </c>
      <c r="I18" s="424">
        <v>3133</v>
      </c>
    </row>
    <row r="19" spans="1:9" ht="9.9499999999999993" customHeight="1">
      <c r="A19" s="425" t="s">
        <v>380</v>
      </c>
      <c r="B19" s="426">
        <v>13650</v>
      </c>
      <c r="C19" s="426">
        <v>61200</v>
      </c>
      <c r="D19" s="426">
        <v>51700</v>
      </c>
      <c r="E19" s="426">
        <v>41193</v>
      </c>
      <c r="F19" s="426">
        <v>68</v>
      </c>
      <c r="G19" s="426">
        <v>305</v>
      </c>
      <c r="H19" s="426">
        <v>314</v>
      </c>
      <c r="I19" s="426">
        <v>445</v>
      </c>
    </row>
    <row r="20" spans="1:9" ht="6.95" customHeight="1">
      <c r="A20" s="23" t="s">
        <v>381</v>
      </c>
    </row>
    <row r="22" spans="1:9" ht="9" customHeight="1">
      <c r="A22" s="427"/>
    </row>
    <row r="24" spans="1:9" ht="9" customHeight="1">
      <c r="A24" s="427"/>
    </row>
    <row r="26" spans="1:9" ht="9" customHeight="1">
      <c r="A26" s="427"/>
    </row>
    <row r="28" spans="1:9" ht="9" customHeight="1">
      <c r="A28" s="427"/>
    </row>
    <row r="30" spans="1:9" ht="9" customHeight="1">
      <c r="A30" s="427"/>
    </row>
  </sheetData>
  <mergeCells count="3">
    <mergeCell ref="B3:E3"/>
    <mergeCell ref="F3:I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10" zoomScaleNormal="210" workbookViewId="0">
      <selection activeCell="A29" sqref="A29"/>
    </sheetView>
  </sheetViews>
  <sheetFormatPr defaultColWidth="9.140625" defaultRowHeight="9" customHeight="1"/>
  <cols>
    <col min="1" max="1" width="7.42578125" style="189" customWidth="1"/>
    <col min="2" max="7" width="7.5703125" style="2" customWidth="1"/>
    <col min="8" max="8" width="9.140625" style="2" customWidth="1"/>
    <col min="9" max="16384" width="9.140625" style="2"/>
  </cols>
  <sheetData>
    <row r="1" spans="1:8" ht="9.9499999999999993" customHeight="1">
      <c r="A1" s="355" t="s">
        <v>382</v>
      </c>
    </row>
    <row r="2" spans="1:8" ht="9.9499999999999993" customHeight="1">
      <c r="A2" s="253" t="s">
        <v>383</v>
      </c>
    </row>
    <row r="3" spans="1:8" ht="9.9499999999999993" customHeight="1">
      <c r="A3" s="261" t="s">
        <v>384</v>
      </c>
    </row>
    <row r="4" spans="1:8" ht="12" customHeight="1">
      <c r="A4" s="645" t="s">
        <v>144</v>
      </c>
      <c r="B4" s="648" t="s">
        <v>385</v>
      </c>
      <c r="C4" s="649"/>
      <c r="D4" s="649"/>
      <c r="E4" s="649"/>
      <c r="F4" s="649"/>
      <c r="G4" s="649"/>
      <c r="H4" s="649"/>
    </row>
    <row r="5" spans="1:8" ht="12" customHeight="1">
      <c r="A5" s="645"/>
      <c r="B5" s="650" t="s">
        <v>386</v>
      </c>
      <c r="C5" s="650"/>
      <c r="D5" s="650"/>
      <c r="E5" s="650" t="s">
        <v>387</v>
      </c>
      <c r="F5" s="650"/>
      <c r="G5" s="648"/>
      <c r="H5" s="646" t="s">
        <v>388</v>
      </c>
    </row>
    <row r="6" spans="1:8" ht="12" customHeight="1">
      <c r="A6" s="645"/>
      <c r="B6" s="421" t="s">
        <v>195</v>
      </c>
      <c r="C6" s="421" t="s">
        <v>389</v>
      </c>
      <c r="D6" s="421" t="s">
        <v>146</v>
      </c>
      <c r="E6" s="421" t="s">
        <v>195</v>
      </c>
      <c r="F6" s="421" t="s">
        <v>389</v>
      </c>
      <c r="G6" s="420" t="s">
        <v>146</v>
      </c>
      <c r="H6" s="647"/>
    </row>
    <row r="7" spans="1:8" ht="9.9499999999999993" customHeight="1">
      <c r="A7" s="16">
        <v>2013</v>
      </c>
      <c r="B7" s="179">
        <v>20837</v>
      </c>
      <c r="C7" s="179">
        <v>208309</v>
      </c>
      <c r="D7" s="200">
        <f>B7+C7</f>
        <v>229146</v>
      </c>
      <c r="E7" s="179">
        <v>86835</v>
      </c>
      <c r="F7" s="179">
        <v>499495</v>
      </c>
      <c r="G7" s="200">
        <f>E7+F7</f>
        <v>586330</v>
      </c>
      <c r="H7" s="179">
        <v>81117.369000000006</v>
      </c>
    </row>
    <row r="8" spans="1:8" ht="9.9499999999999993" customHeight="1">
      <c r="A8" s="16">
        <v>2014</v>
      </c>
      <c r="B8" s="179">
        <v>18207.462</v>
      </c>
      <c r="C8" s="179">
        <v>241508.89214000001</v>
      </c>
      <c r="D8" s="200">
        <f>B8+C8</f>
        <v>259716.35414000001</v>
      </c>
      <c r="E8" s="179">
        <v>75085.604999999996</v>
      </c>
      <c r="F8" s="179">
        <v>460225.04733999999</v>
      </c>
      <c r="G8" s="200">
        <f>E8+F8</f>
        <v>535310.65234000003</v>
      </c>
      <c r="H8" s="179">
        <v>82015.903999999995</v>
      </c>
    </row>
    <row r="9" spans="1:8" ht="9.9499999999999993" customHeight="1">
      <c r="A9" s="16">
        <v>2015</v>
      </c>
      <c r="B9" s="179">
        <v>15482.734</v>
      </c>
      <c r="C9" s="179">
        <v>247318.09941</v>
      </c>
      <c r="D9" s="200">
        <f>B9+C9</f>
        <v>262800.83341000002</v>
      </c>
      <c r="E9" s="179">
        <v>69012.771500000003</v>
      </c>
      <c r="F9" s="179">
        <v>358368.24599999998</v>
      </c>
      <c r="G9" s="200">
        <f>E9+F9</f>
        <v>427381.01749999996</v>
      </c>
      <c r="H9" s="179">
        <v>71228.572</v>
      </c>
    </row>
    <row r="10" spans="1:8" ht="9.9499999999999993" customHeight="1">
      <c r="A10" s="16">
        <v>2016</v>
      </c>
      <c r="B10" s="179">
        <v>8746.3050000000003</v>
      </c>
      <c r="C10" s="179">
        <v>238261.66302000001</v>
      </c>
      <c r="D10" s="200">
        <f>B10+C10</f>
        <v>247007.96802</v>
      </c>
      <c r="E10" s="179">
        <v>62471.466910000003</v>
      </c>
      <c r="F10" s="179">
        <v>355809.70736</v>
      </c>
      <c r="G10" s="200">
        <f>E10+F10</f>
        <v>418281.17427000002</v>
      </c>
      <c r="H10" s="179">
        <v>95031.241999999998</v>
      </c>
    </row>
    <row r="11" spans="1:8" ht="9.9499999999999993" customHeight="1">
      <c r="A11" s="267">
        <v>2017</v>
      </c>
      <c r="B11" s="353">
        <v>8019.3389999999999</v>
      </c>
      <c r="C11" s="353">
        <v>181080.49479</v>
      </c>
      <c r="D11" s="422">
        <f>B11+C11</f>
        <v>189099.83379</v>
      </c>
      <c r="E11" s="353">
        <v>57104.805820000001</v>
      </c>
      <c r="F11" s="353">
        <v>334589.40993999998</v>
      </c>
      <c r="G11" s="422">
        <f>E11+F11</f>
        <v>391694.21575999999</v>
      </c>
      <c r="H11" s="353">
        <v>95031.241999999998</v>
      </c>
    </row>
    <row r="12" spans="1:8" ht="6.95" customHeight="1">
      <c r="A12" s="23" t="s">
        <v>390</v>
      </c>
    </row>
    <row r="13" spans="1:8" ht="9.9499999999999993" customHeight="1"/>
    <row r="14" spans="1:8" ht="9.9499999999999993" customHeight="1"/>
    <row r="15" spans="1:8" ht="9.9499999999999993" customHeight="1"/>
    <row r="16" spans="1:8" ht="9.9499999999999993" customHeight="1">
      <c r="B16" s="644"/>
      <c r="C16" s="644"/>
      <c r="D16" s="644"/>
      <c r="E16" s="644"/>
      <c r="F16" s="644"/>
      <c r="G16" s="644"/>
    </row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4" ht="6" customHeight="1"/>
  </sheetData>
  <mergeCells count="7">
    <mergeCell ref="B16:D16"/>
    <mergeCell ref="E16:G16"/>
    <mergeCell ref="A4:A6"/>
    <mergeCell ref="H5:H6"/>
    <mergeCell ref="B4:H4"/>
    <mergeCell ref="B5:D5"/>
    <mergeCell ref="E5:G5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4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1.7109375" style="189" customWidth="1"/>
    <col min="2" max="2" width="40.140625" style="2" customWidth="1"/>
    <col min="3" max="16384" width="9.140625" style="2"/>
  </cols>
  <sheetData>
    <row r="1" spans="1:2" ht="9.9499999999999993" customHeight="1">
      <c r="A1" s="261" t="s">
        <v>391</v>
      </c>
    </row>
    <row r="2" spans="1:2" ht="12.95" customHeight="1">
      <c r="A2" s="257" t="s">
        <v>144</v>
      </c>
      <c r="B2" s="254" t="s">
        <v>392</v>
      </c>
    </row>
    <row r="3" spans="1:2" ht="9.9499999999999993" customHeight="1">
      <c r="A3" s="16">
        <v>2009</v>
      </c>
      <c r="B3" s="418">
        <v>408714</v>
      </c>
    </row>
    <row r="4" spans="1:2" ht="9.9499999999999993" customHeight="1">
      <c r="A4" s="16">
        <v>2010</v>
      </c>
      <c r="B4" s="418">
        <v>674545</v>
      </c>
    </row>
    <row r="5" spans="1:2" ht="9.9499999999999993" customHeight="1">
      <c r="A5" s="16">
        <v>2011</v>
      </c>
      <c r="B5" s="418">
        <v>706086</v>
      </c>
    </row>
    <row r="6" spans="1:2" ht="9.9499999999999993" customHeight="1">
      <c r="A6" s="16">
        <v>2012</v>
      </c>
      <c r="B6" s="418">
        <v>703501</v>
      </c>
    </row>
    <row r="7" spans="1:2" ht="9.9499999999999993" customHeight="1">
      <c r="A7" s="267">
        <v>2013</v>
      </c>
      <c r="B7" s="419">
        <v>818057</v>
      </c>
    </row>
    <row r="8" spans="1:2" ht="6.95" customHeight="1">
      <c r="A8" s="23" t="s">
        <v>393</v>
      </c>
    </row>
    <row r="9" spans="1:2" ht="6.95" customHeight="1">
      <c r="A9" s="23" t="s">
        <v>394</v>
      </c>
    </row>
    <row r="12" spans="1:2" ht="8.1" customHeight="1"/>
    <row r="22" spans="1:1" ht="8.1" customHeight="1"/>
    <row r="23" spans="1:1" ht="6.95" customHeight="1">
      <c r="A23" s="23"/>
    </row>
    <row r="24" spans="1:1" ht="6.95" customHeight="1">
      <c r="A24" s="23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8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62" style="2" customWidth="1"/>
    <col min="2" max="2" width="7.7109375" style="2" customWidth="1"/>
    <col min="3" max="16384" width="9.140625" style="2"/>
  </cols>
  <sheetData>
    <row r="1" spans="1:1" ht="18" customHeight="1">
      <c r="A1" s="561" t="s">
        <v>22</v>
      </c>
    </row>
    <row r="2" spans="1:1" ht="9" customHeight="1">
      <c r="A2" s="80"/>
    </row>
    <row r="3" spans="1:1" ht="9" customHeight="1">
      <c r="A3" s="479" t="s">
        <v>23</v>
      </c>
    </row>
    <row r="5" spans="1:1" ht="9" customHeight="1">
      <c r="A5" s="562" t="s">
        <v>24</v>
      </c>
    </row>
    <row r="6" spans="1:1" ht="9" customHeight="1">
      <c r="A6" s="562"/>
    </row>
    <row r="7" spans="1:1" ht="9" customHeight="1">
      <c r="A7" s="521" t="s">
        <v>25</v>
      </c>
    </row>
    <row r="8" spans="1:1" ht="9" customHeight="1">
      <c r="A8" s="521"/>
    </row>
    <row r="9" spans="1:1" ht="9" customHeight="1">
      <c r="A9" s="521" t="s">
        <v>26</v>
      </c>
    </row>
    <row r="10" spans="1:1" ht="9" customHeight="1">
      <c r="A10" s="521"/>
    </row>
    <row r="11" spans="1:1" ht="9" customHeight="1">
      <c r="A11" s="521" t="s">
        <v>27</v>
      </c>
    </row>
    <row r="12" spans="1:1" ht="9" customHeight="1">
      <c r="A12" s="521"/>
    </row>
    <row r="13" spans="1:1" ht="9" customHeight="1">
      <c r="A13" s="521" t="s">
        <v>28</v>
      </c>
    </row>
    <row r="14" spans="1:1" ht="9" customHeight="1">
      <c r="A14" s="521"/>
    </row>
    <row r="15" spans="1:1" ht="9" customHeight="1">
      <c r="A15" s="521" t="s">
        <v>29</v>
      </c>
    </row>
    <row r="16" spans="1:1" ht="9" customHeight="1">
      <c r="A16" s="521"/>
    </row>
    <row r="17" spans="1:1" ht="9" customHeight="1">
      <c r="A17" s="521" t="s">
        <v>30</v>
      </c>
    </row>
    <row r="18" spans="1:1" ht="9" customHeight="1">
      <c r="A18" s="521"/>
    </row>
    <row r="19" spans="1:1" ht="9" customHeight="1">
      <c r="A19" s="521" t="s">
        <v>31</v>
      </c>
    </row>
    <row r="20" spans="1:1" ht="9" customHeight="1">
      <c r="A20" s="521"/>
    </row>
    <row r="27" spans="1:1" ht="9" customHeight="1">
      <c r="A27" s="45"/>
    </row>
    <row r="28" spans="1:1" ht="9" customHeight="1">
      <c r="A28" s="45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220" zoomScaleNormal="220" workbookViewId="0">
      <selection activeCell="A29" sqref="A29"/>
    </sheetView>
  </sheetViews>
  <sheetFormatPr defaultColWidth="9.140625" defaultRowHeight="9" customHeight="1"/>
  <cols>
    <col min="1" max="1" width="15.5703125" style="189" customWidth="1"/>
    <col min="2" max="6" width="9.28515625" style="2" customWidth="1"/>
    <col min="7" max="16384" width="9.140625" style="2"/>
  </cols>
  <sheetData>
    <row r="1" spans="1:6" ht="9.9499999999999993" customHeight="1">
      <c r="A1" s="261" t="s">
        <v>395</v>
      </c>
    </row>
    <row r="2" spans="1:6" ht="12.95" customHeight="1">
      <c r="A2" s="257" t="s">
        <v>396</v>
      </c>
      <c r="B2" s="256">
        <v>2013</v>
      </c>
      <c r="C2" s="254">
        <v>2014</v>
      </c>
      <c r="D2" s="254">
        <v>2015</v>
      </c>
      <c r="E2" s="254">
        <v>2016</v>
      </c>
      <c r="F2" s="254">
        <v>2017</v>
      </c>
    </row>
    <row r="3" spans="1:6" ht="9.9499999999999993" customHeight="1">
      <c r="A3" s="60" t="s">
        <v>397</v>
      </c>
      <c r="B3" s="351">
        <v>478529.886</v>
      </c>
      <c r="C3" s="351">
        <v>480601.33240000001</v>
      </c>
      <c r="D3" s="351">
        <v>471437.92</v>
      </c>
      <c r="E3" s="351">
        <v>475459.98245200003</v>
      </c>
      <c r="F3" s="351">
        <v>446533.09700000001</v>
      </c>
    </row>
    <row r="4" spans="1:6" ht="9.9499999999999993" customHeight="1">
      <c r="A4" s="60" t="s">
        <v>398</v>
      </c>
      <c r="B4" s="417">
        <v>341175.75831200002</v>
      </c>
      <c r="C4" s="417">
        <v>404959.409033</v>
      </c>
      <c r="D4" s="351">
        <v>376078.95</v>
      </c>
      <c r="E4" s="351">
        <v>390304.43695200002</v>
      </c>
      <c r="F4" s="351">
        <v>390548.38950500003</v>
      </c>
    </row>
    <row r="5" spans="1:6" ht="9.9499999999999993" customHeight="1">
      <c r="A5" s="46" t="s">
        <v>399</v>
      </c>
      <c r="B5" s="179">
        <v>395234.41899999999</v>
      </c>
      <c r="C5" s="179">
        <v>399017.58500000002</v>
      </c>
      <c r="D5" s="351">
        <v>390398.64500000002</v>
      </c>
      <c r="E5" s="351">
        <v>392214.663</v>
      </c>
      <c r="F5" s="351">
        <v>368860.95199999999</v>
      </c>
    </row>
    <row r="6" spans="1:6" ht="9.9499999999999993" customHeight="1">
      <c r="A6" s="46" t="s">
        <v>400</v>
      </c>
      <c r="B6" s="179">
        <v>17834.023000000001</v>
      </c>
      <c r="C6" s="179">
        <v>15755.725</v>
      </c>
      <c r="D6" s="351">
        <v>15882.487999999999</v>
      </c>
      <c r="E6" s="351">
        <v>12398.692999999999</v>
      </c>
      <c r="F6" s="351">
        <v>25111.307486999998</v>
      </c>
    </row>
    <row r="7" spans="1:6" ht="9.9499999999999993" customHeight="1">
      <c r="A7" s="315" t="s">
        <v>401</v>
      </c>
      <c r="B7" s="353">
        <v>25262.745002</v>
      </c>
      <c r="C7" s="353">
        <v>26084.170999999998</v>
      </c>
      <c r="D7" s="353">
        <v>25189.79</v>
      </c>
      <c r="E7" s="353">
        <v>25153.345000000001</v>
      </c>
      <c r="F7" s="353">
        <v>24556.492999999999</v>
      </c>
    </row>
    <row r="8" spans="1:6" ht="6.95" customHeight="1">
      <c r="A8" s="23" t="s">
        <v>402</v>
      </c>
    </row>
    <row r="16" spans="1:6" ht="6" customHeight="1"/>
    <row r="22" spans="1:7" ht="7.5" customHeight="1"/>
    <row r="24" spans="1:7" ht="6.95" customHeight="1">
      <c r="A24" s="23" t="s">
        <v>403</v>
      </c>
    </row>
    <row r="26" spans="1:7" ht="9" customHeight="1">
      <c r="G26" s="289"/>
    </row>
    <row r="27" spans="1:7" ht="9" customHeight="1">
      <c r="G27" s="289"/>
    </row>
    <row r="28" spans="1:7" ht="9" customHeight="1">
      <c r="G28" s="24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14" zoomScale="170" zoomScaleNormal="170" workbookViewId="0">
      <selection activeCell="A29" sqref="A29"/>
    </sheetView>
  </sheetViews>
  <sheetFormatPr defaultColWidth="9.140625" defaultRowHeight="9" customHeight="1"/>
  <cols>
    <col min="1" max="1" width="15.42578125" style="189" customWidth="1"/>
    <col min="2" max="6" width="9.28515625" style="2" customWidth="1"/>
    <col min="7" max="16384" width="9.140625" style="2"/>
  </cols>
  <sheetData>
    <row r="1" spans="1:6" ht="9.9499999999999993" customHeight="1">
      <c r="A1" s="261" t="s">
        <v>404</v>
      </c>
    </row>
    <row r="2" spans="1:6" ht="12.95" customHeight="1">
      <c r="A2" s="413" t="s">
        <v>405</v>
      </c>
      <c r="B2" s="414" t="s">
        <v>406</v>
      </c>
      <c r="C2" s="415" t="s">
        <v>407</v>
      </c>
      <c r="D2" s="415" t="s">
        <v>408</v>
      </c>
      <c r="E2" s="415" t="s">
        <v>409</v>
      </c>
      <c r="F2" s="415" t="s">
        <v>410</v>
      </c>
    </row>
    <row r="3" spans="1:6" ht="9.9499999999999993" customHeight="1">
      <c r="A3" s="60" t="s">
        <v>411</v>
      </c>
      <c r="B3" s="416">
        <v>1267245</v>
      </c>
      <c r="C3" s="416">
        <v>1456685</v>
      </c>
      <c r="D3" s="416">
        <v>923108</v>
      </c>
      <c r="E3" s="416">
        <v>1112488</v>
      </c>
      <c r="F3" s="416">
        <v>875740</v>
      </c>
    </row>
    <row r="4" spans="1:6" ht="9.9499999999999993" customHeight="1">
      <c r="A4" s="60" t="s">
        <v>412</v>
      </c>
      <c r="B4" s="179">
        <v>416212</v>
      </c>
      <c r="C4" s="179">
        <v>403637</v>
      </c>
      <c r="D4" s="179">
        <v>277361</v>
      </c>
      <c r="E4" s="179">
        <v>333551</v>
      </c>
      <c r="F4" s="179">
        <v>195693</v>
      </c>
    </row>
    <row r="5" spans="1:6" ht="9.9499999999999993" customHeight="1">
      <c r="A5" s="60" t="s">
        <v>413</v>
      </c>
      <c r="B5" s="179">
        <v>64193</v>
      </c>
      <c r="C5" s="179">
        <v>26701</v>
      </c>
      <c r="D5" s="179">
        <v>0</v>
      </c>
      <c r="E5" s="179">
        <v>0</v>
      </c>
      <c r="F5" s="179">
        <v>0</v>
      </c>
    </row>
    <row r="6" spans="1:6" ht="9.9499999999999993" customHeight="1">
      <c r="A6" s="404" t="s">
        <v>146</v>
      </c>
      <c r="B6" s="409">
        <f>B3+B4+B5</f>
        <v>1747650</v>
      </c>
      <c r="C6" s="409">
        <f>C3+C4+C5</f>
        <v>1887023</v>
      </c>
      <c r="D6" s="409">
        <f>D3+D4+D5</f>
        <v>1200469</v>
      </c>
      <c r="E6" s="409">
        <f>E3+E4+E5</f>
        <v>1446039</v>
      </c>
      <c r="F6" s="409">
        <f>F3+F4+F5</f>
        <v>1071433</v>
      </c>
    </row>
    <row r="7" spans="1:6" ht="6.95" customHeight="1">
      <c r="A7" s="23" t="s">
        <v>414</v>
      </c>
    </row>
    <row r="8" spans="1:6" ht="9.9499999999999993" customHeight="1"/>
    <row r="9" spans="1:6" ht="9.9499999999999993" customHeight="1"/>
    <row r="10" spans="1:6" ht="9.9499999999999993" customHeight="1"/>
    <row r="11" spans="1:6" ht="9.9499999999999993" customHeight="1"/>
    <row r="12" spans="1:6" ht="9.9499999999999993" customHeight="1"/>
    <row r="13" spans="1:6" ht="9.9499999999999993" customHeight="1"/>
    <row r="14" spans="1:6" ht="9.9499999999999993" customHeight="1"/>
    <row r="15" spans="1:6" ht="9.9499999999999993" customHeight="1"/>
    <row r="16" spans="1:6" ht="9.9499999999999993" customHeight="1"/>
    <row r="17" spans="1:6" ht="9.9499999999999993" customHeight="1"/>
    <row r="18" spans="1:6" ht="9.9499999999999993" customHeight="1"/>
    <row r="19" spans="1:6" ht="9.9499999999999993" customHeight="1"/>
    <row r="20" spans="1:6" ht="9.9499999999999993" customHeight="1"/>
    <row r="21" spans="1:6" ht="9.9499999999999993" customHeight="1"/>
    <row r="22" spans="1:6" ht="9.9499999999999993" customHeight="1">
      <c r="A22" s="23"/>
    </row>
    <row r="23" spans="1:6" ht="9.9499999999999993" customHeight="1">
      <c r="A23" s="23"/>
    </row>
    <row r="24" spans="1:6" ht="9.9499999999999993" customHeight="1">
      <c r="A24" s="261" t="s">
        <v>415</v>
      </c>
    </row>
    <row r="25" spans="1:6" ht="12.95" customHeight="1">
      <c r="A25" s="257" t="s">
        <v>416</v>
      </c>
      <c r="B25" s="414" t="s">
        <v>406</v>
      </c>
      <c r="C25" s="415" t="s">
        <v>407</v>
      </c>
      <c r="D25" s="415" t="s">
        <v>408</v>
      </c>
      <c r="E25" s="415" t="s">
        <v>409</v>
      </c>
      <c r="F25" s="415" t="s">
        <v>410</v>
      </c>
    </row>
    <row r="26" spans="1:6" ht="9.9499999999999993" customHeight="1">
      <c r="A26" s="60" t="s">
        <v>417</v>
      </c>
      <c r="B26" s="179">
        <v>316139</v>
      </c>
      <c r="C26" s="179">
        <v>368284</v>
      </c>
      <c r="D26" s="179">
        <v>209124</v>
      </c>
      <c r="E26" s="179">
        <v>270492</v>
      </c>
      <c r="F26" s="179">
        <v>219015</v>
      </c>
    </row>
    <row r="27" spans="1:6" ht="9.9499999999999993" customHeight="1">
      <c r="A27" s="60" t="s">
        <v>418</v>
      </c>
      <c r="B27" s="179">
        <v>194295</v>
      </c>
      <c r="C27" s="179">
        <v>180400</v>
      </c>
      <c r="D27" s="179">
        <v>161803</v>
      </c>
      <c r="E27" s="179">
        <v>107376</v>
      </c>
      <c r="F27" s="179">
        <v>112052</v>
      </c>
    </row>
    <row r="28" spans="1:6" ht="9.9499999999999993" customHeight="1">
      <c r="A28" s="404" t="s">
        <v>146</v>
      </c>
      <c r="B28" s="409">
        <f>B26+B27</f>
        <v>510434</v>
      </c>
      <c r="C28" s="409">
        <f>C26+C27</f>
        <v>548684</v>
      </c>
      <c r="D28" s="409">
        <f>D26+D27</f>
        <v>370927</v>
      </c>
      <c r="E28" s="409">
        <f>E26+E27</f>
        <v>377868</v>
      </c>
      <c r="F28" s="409">
        <f>F26+F27</f>
        <v>331067</v>
      </c>
    </row>
    <row r="29" spans="1:6" ht="6.95" customHeight="1">
      <c r="A29" s="23" t="s">
        <v>414</v>
      </c>
    </row>
    <row r="32" spans="1:6" ht="6" customHeight="1"/>
    <row r="42" spans="1:1" ht="8.1" customHeight="1"/>
    <row r="46" spans="1:1" ht="9.9499999999999993" customHeight="1"/>
    <row r="47" spans="1:1" ht="6.95" customHeight="1">
      <c r="A47" s="23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topLeftCell="A23" zoomScale="220" zoomScaleNormal="220" workbookViewId="0">
      <selection activeCell="A29" sqref="A29"/>
    </sheetView>
  </sheetViews>
  <sheetFormatPr defaultColWidth="9.140625" defaultRowHeight="9" customHeight="1"/>
  <cols>
    <col min="1" max="1" width="14.140625" style="151" customWidth="1"/>
    <col min="2" max="6" width="9.5703125" style="2" customWidth="1"/>
    <col min="7" max="16384" width="9.140625" style="2"/>
  </cols>
  <sheetData>
    <row r="1" spans="1:8" ht="9.9499999999999993" customHeight="1">
      <c r="A1" s="253" t="s">
        <v>419</v>
      </c>
    </row>
    <row r="2" spans="1:8" ht="9.9499999999999993" customHeight="1">
      <c r="A2" s="261" t="s">
        <v>420</v>
      </c>
    </row>
    <row r="3" spans="1:8" ht="12" customHeight="1">
      <c r="A3" s="257" t="s">
        <v>421</v>
      </c>
      <c r="B3" s="256">
        <v>2013</v>
      </c>
      <c r="C3" s="254">
        <v>2014</v>
      </c>
      <c r="D3" s="254">
        <v>2015</v>
      </c>
      <c r="E3" s="254">
        <v>2016</v>
      </c>
      <c r="F3" s="254">
        <v>2017</v>
      </c>
    </row>
    <row r="4" spans="1:8" ht="9.6" customHeight="1">
      <c r="A4" s="60" t="s">
        <v>422</v>
      </c>
      <c r="B4" s="351">
        <v>900642</v>
      </c>
      <c r="C4" s="351">
        <v>930441</v>
      </c>
      <c r="D4" s="351">
        <v>960166</v>
      </c>
      <c r="E4" s="351">
        <v>1026861</v>
      </c>
      <c r="F4" s="351">
        <v>1064596</v>
      </c>
      <c r="G4" s="351"/>
      <c r="H4" s="351"/>
    </row>
    <row r="5" spans="1:8" ht="9.6" customHeight="1">
      <c r="A5" s="60" t="s">
        <v>423</v>
      </c>
      <c r="B5" s="351">
        <v>2649</v>
      </c>
      <c r="C5" s="351">
        <v>2593</v>
      </c>
      <c r="D5" s="351">
        <v>2506</v>
      </c>
      <c r="E5" s="351">
        <v>2603</v>
      </c>
      <c r="F5" s="351">
        <v>2341</v>
      </c>
      <c r="G5" s="351"/>
      <c r="H5" s="351"/>
    </row>
    <row r="6" spans="1:8" ht="9.6" customHeight="1">
      <c r="A6" s="60" t="s">
        <v>424</v>
      </c>
      <c r="B6" s="351">
        <v>57689</v>
      </c>
      <c r="C6" s="351">
        <v>59163</v>
      </c>
      <c r="D6" s="351">
        <v>60348</v>
      </c>
      <c r="E6" s="351">
        <v>64779</v>
      </c>
      <c r="F6" s="351">
        <v>67164</v>
      </c>
      <c r="G6" s="351"/>
      <c r="H6" s="351"/>
    </row>
    <row r="7" spans="1:8" ht="9.6" customHeight="1">
      <c r="A7" s="60" t="s">
        <v>148</v>
      </c>
      <c r="B7" s="351">
        <v>10429</v>
      </c>
      <c r="C7" s="351">
        <v>11595</v>
      </c>
      <c r="D7" s="351">
        <v>12021</v>
      </c>
      <c r="E7" s="351">
        <v>12418</v>
      </c>
      <c r="F7" s="351">
        <v>12823</v>
      </c>
      <c r="G7" s="351"/>
      <c r="H7" s="351"/>
    </row>
    <row r="8" spans="1:8" ht="9.6" customHeight="1">
      <c r="A8" s="60" t="s">
        <v>425</v>
      </c>
      <c r="B8" s="351">
        <v>8581</v>
      </c>
      <c r="C8" s="351">
        <v>8673</v>
      </c>
      <c r="D8" s="351">
        <v>8616</v>
      </c>
      <c r="E8" s="351">
        <v>8792</v>
      </c>
      <c r="F8" s="351">
        <v>8686</v>
      </c>
      <c r="G8" s="351"/>
      <c r="H8" s="351"/>
    </row>
    <row r="9" spans="1:8" ht="9.6" customHeight="1">
      <c r="A9" s="60" t="s">
        <v>426</v>
      </c>
      <c r="B9" s="351">
        <v>197</v>
      </c>
      <c r="C9" s="351">
        <v>203</v>
      </c>
      <c r="D9" s="351">
        <v>203</v>
      </c>
      <c r="E9" s="351">
        <v>204</v>
      </c>
      <c r="F9" s="351">
        <v>225</v>
      </c>
      <c r="G9" s="351"/>
      <c r="H9" s="351"/>
    </row>
    <row r="10" spans="1:8" ht="9.6" customHeight="1">
      <c r="A10" s="60" t="s">
        <v>427</v>
      </c>
      <c r="B10" s="351">
        <v>1139</v>
      </c>
      <c r="C10" s="351">
        <v>1199</v>
      </c>
      <c r="D10" s="351">
        <v>1309</v>
      </c>
      <c r="E10" s="351">
        <v>1338</v>
      </c>
      <c r="F10" s="351">
        <v>1444</v>
      </c>
      <c r="G10" s="351"/>
      <c r="H10" s="351"/>
    </row>
    <row r="11" spans="1:8" ht="9.6" customHeight="1">
      <c r="A11" s="60" t="s">
        <v>428</v>
      </c>
      <c r="B11" s="351">
        <v>128</v>
      </c>
      <c r="C11" s="351">
        <v>104</v>
      </c>
      <c r="D11" s="351">
        <v>101</v>
      </c>
      <c r="E11" s="351">
        <v>113</v>
      </c>
      <c r="F11" s="351">
        <v>105</v>
      </c>
      <c r="G11" s="351"/>
      <c r="H11" s="351"/>
    </row>
    <row r="12" spans="1:8" ht="9.6" customHeight="1">
      <c r="A12" s="404" t="s">
        <v>146</v>
      </c>
      <c r="B12" s="409">
        <f>SUM(B4:B11)</f>
        <v>981454</v>
      </c>
      <c r="C12" s="409">
        <f>SUM(C4:C11)</f>
        <v>1013971</v>
      </c>
      <c r="D12" s="409">
        <f>SUM(D4:D11)</f>
        <v>1045270</v>
      </c>
      <c r="E12" s="409">
        <f>SUM(E4:E11)</f>
        <v>1117108</v>
      </c>
      <c r="F12" s="409">
        <f>SUM(F4:F11)</f>
        <v>1157384</v>
      </c>
    </row>
    <row r="13" spans="1:8" s="206" customFormat="1" ht="6.95" customHeight="1">
      <c r="A13" s="410" t="s">
        <v>429</v>
      </c>
    </row>
    <row r="14" spans="1:8" ht="9.9499999999999993" customHeight="1"/>
    <row r="15" spans="1:8" ht="9.9499999999999993" customHeight="1"/>
    <row r="16" spans="1:8" ht="9.9499999999999993" customHeight="1">
      <c r="A16" s="242"/>
      <c r="B16" s="411" t="s">
        <v>422</v>
      </c>
    </row>
    <row r="17" spans="1:6" ht="9.9499999999999993" customHeight="1">
      <c r="A17" s="242"/>
      <c r="B17" s="411" t="s">
        <v>423</v>
      </c>
    </row>
    <row r="18" spans="1:6" ht="9.9499999999999993" customHeight="1">
      <c r="A18" s="242"/>
      <c r="B18" s="411" t="s">
        <v>424</v>
      </c>
    </row>
    <row r="19" spans="1:6" ht="8.1" customHeight="1">
      <c r="A19" s="242"/>
      <c r="B19" s="411" t="s">
        <v>148</v>
      </c>
    </row>
    <row r="20" spans="1:6" ht="9.9499999999999993" customHeight="1">
      <c r="A20" s="242"/>
      <c r="B20" s="411" t="s">
        <v>430</v>
      </c>
    </row>
    <row r="21" spans="1:6" ht="9.9499999999999993" customHeight="1">
      <c r="A21" s="242"/>
      <c r="B21" s="411" t="s">
        <v>431</v>
      </c>
    </row>
    <row r="22" spans="1:6" ht="9.9499999999999993" customHeight="1">
      <c r="A22" s="242"/>
      <c r="B22" s="411" t="s">
        <v>432</v>
      </c>
    </row>
    <row r="23" spans="1:6" ht="11.1" customHeight="1">
      <c r="A23" s="242"/>
      <c r="B23" s="411" t="s">
        <v>433</v>
      </c>
    </row>
    <row r="24" spans="1:6" ht="12.95" customHeight="1">
      <c r="A24" s="23"/>
    </row>
    <row r="25" spans="1:6" ht="9.9499999999999993" customHeight="1">
      <c r="A25" s="261" t="s">
        <v>434</v>
      </c>
    </row>
    <row r="26" spans="1:6" ht="12.95" customHeight="1">
      <c r="A26" s="257" t="s">
        <v>421</v>
      </c>
      <c r="B26" s="256">
        <v>2013</v>
      </c>
      <c r="C26" s="254">
        <v>2014</v>
      </c>
      <c r="D26" s="254">
        <v>2015</v>
      </c>
      <c r="E26" s="254">
        <v>2016</v>
      </c>
      <c r="F26" s="254">
        <v>2017</v>
      </c>
    </row>
    <row r="27" spans="1:6" s="347" customFormat="1" ht="9.6" customHeight="1">
      <c r="A27" s="60" t="s">
        <v>422</v>
      </c>
      <c r="B27" s="383">
        <v>1225494</v>
      </c>
      <c r="C27" s="383">
        <v>1304933</v>
      </c>
      <c r="D27" s="383">
        <v>1323913</v>
      </c>
      <c r="E27" s="383">
        <v>1305041</v>
      </c>
      <c r="F27" s="383">
        <v>1392173</v>
      </c>
    </row>
    <row r="28" spans="1:6" s="347" customFormat="1" ht="9.6" customHeight="1">
      <c r="A28" s="60" t="s">
        <v>423</v>
      </c>
      <c r="B28" s="383">
        <v>554697</v>
      </c>
      <c r="C28" s="383">
        <v>579270</v>
      </c>
      <c r="D28" s="383">
        <v>556396</v>
      </c>
      <c r="E28" s="383">
        <v>535002</v>
      </c>
      <c r="F28" s="383">
        <v>402410</v>
      </c>
    </row>
    <row r="29" spans="1:6" s="347" customFormat="1" ht="9.6" customHeight="1">
      <c r="A29" s="60" t="s">
        <v>424</v>
      </c>
      <c r="B29" s="383">
        <v>680412</v>
      </c>
      <c r="C29" s="383">
        <v>731982</v>
      </c>
      <c r="D29" s="383">
        <v>734369</v>
      </c>
      <c r="E29" s="383">
        <v>730449</v>
      </c>
      <c r="F29" s="383">
        <v>698435</v>
      </c>
    </row>
    <row r="30" spans="1:6" s="347" customFormat="1" ht="9.6" customHeight="1">
      <c r="A30" s="60" t="s">
        <v>148</v>
      </c>
      <c r="B30" s="383">
        <v>216079</v>
      </c>
      <c r="C30" s="383">
        <v>178919</v>
      </c>
      <c r="D30" s="383">
        <v>180284</v>
      </c>
      <c r="E30" s="383">
        <v>164833</v>
      </c>
      <c r="F30" s="383">
        <v>168163</v>
      </c>
    </row>
    <row r="31" spans="1:6" s="347" customFormat="1" ht="9.6" customHeight="1">
      <c r="A31" s="60" t="s">
        <v>425</v>
      </c>
      <c r="B31" s="383">
        <v>145272</v>
      </c>
      <c r="C31" s="383">
        <v>150566</v>
      </c>
      <c r="D31" s="383">
        <v>159606</v>
      </c>
      <c r="E31" s="383">
        <v>161109</v>
      </c>
      <c r="F31" s="383">
        <v>162635</v>
      </c>
    </row>
    <row r="32" spans="1:6" s="347" customFormat="1" ht="9.6" customHeight="1">
      <c r="A32" s="60" t="s">
        <v>426</v>
      </c>
      <c r="B32" s="383">
        <v>189829</v>
      </c>
      <c r="C32" s="383">
        <v>202582</v>
      </c>
      <c r="D32" s="383">
        <v>201256</v>
      </c>
      <c r="E32" s="383">
        <v>215344</v>
      </c>
      <c r="F32" s="383">
        <v>282244</v>
      </c>
    </row>
    <row r="33" spans="1:7" s="347" customFormat="1" ht="9.6" customHeight="1">
      <c r="A33" s="60" t="s">
        <v>427</v>
      </c>
      <c r="B33" s="383">
        <v>179167</v>
      </c>
      <c r="C33" s="383">
        <v>183564</v>
      </c>
      <c r="D33" s="383">
        <v>194694</v>
      </c>
      <c r="E33" s="383">
        <v>205854</v>
      </c>
      <c r="F33" s="383">
        <v>197700</v>
      </c>
    </row>
    <row r="34" spans="1:7" s="347" customFormat="1" ht="9.6" customHeight="1">
      <c r="A34" s="60" t="s">
        <v>428</v>
      </c>
      <c r="B34" s="383">
        <v>3713</v>
      </c>
      <c r="C34" s="383">
        <v>3724</v>
      </c>
      <c r="D34" s="383">
        <v>3172</v>
      </c>
      <c r="E34" s="383">
        <v>3182</v>
      </c>
      <c r="F34" s="383">
        <v>3378</v>
      </c>
    </row>
    <row r="35" spans="1:7" s="347" customFormat="1" ht="9.6" customHeight="1">
      <c r="A35" s="404" t="s">
        <v>146</v>
      </c>
      <c r="B35" s="409">
        <f>SUM(B27:B34)</f>
        <v>3194663</v>
      </c>
      <c r="C35" s="409">
        <f>SUM(C27:C34)</f>
        <v>3335540</v>
      </c>
      <c r="D35" s="409">
        <f>SUM(D27:D34)</f>
        <v>3353690</v>
      </c>
      <c r="E35" s="409">
        <f>SUM(E27:E34)</f>
        <v>3320814</v>
      </c>
      <c r="F35" s="409">
        <f>SUM(F27:F34)</f>
        <v>3307138</v>
      </c>
      <c r="G35" s="412"/>
    </row>
    <row r="36" spans="1:7" ht="6.95" customHeight="1">
      <c r="A36" s="23" t="s">
        <v>435</v>
      </c>
    </row>
    <row r="37" spans="1:7" ht="9.9499999999999993" customHeight="1"/>
    <row r="38" spans="1:7" ht="9.9499999999999993" customHeight="1"/>
    <row r="39" spans="1:7" ht="9.9499999999999993" customHeight="1"/>
    <row r="40" spans="1:7" ht="6" customHeight="1"/>
    <row r="41" spans="1:7" ht="9.9499999999999993" customHeight="1"/>
    <row r="42" spans="1:7" ht="7.5" customHeight="1"/>
    <row r="43" spans="1:7" ht="9.9499999999999993" customHeight="1"/>
    <row r="44" spans="1:7" ht="9.9499999999999993" customHeight="1"/>
    <row r="45" spans="1:7" ht="9.9499999999999993" customHeight="1"/>
    <row r="46" spans="1:7" ht="9.9499999999999993" customHeight="1"/>
    <row r="47" spans="1:7" ht="12" customHeight="1">
      <c r="A47" s="23"/>
    </row>
    <row r="48" spans="1:7" ht="12" customHeight="1"/>
    <row r="49" ht="9.9499999999999993" customHeight="1"/>
  </sheetData>
  <sortState ref="A26:F33">
    <sortCondition descending="1" ref="F26:F33"/>
  </sortState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9.5703125" style="2" customWidth="1"/>
    <col min="2" max="7" width="8.7109375" style="2" customWidth="1"/>
    <col min="8" max="16384" width="9.140625" style="2"/>
  </cols>
  <sheetData>
    <row r="1" spans="1:7" ht="9.9499999999999993" customHeight="1">
      <c r="A1" s="253" t="s">
        <v>436</v>
      </c>
    </row>
    <row r="2" spans="1:7" ht="9.9499999999999993" customHeight="1">
      <c r="A2" s="261" t="s">
        <v>437</v>
      </c>
    </row>
    <row r="3" spans="1:7" ht="9.9499999999999993" customHeight="1">
      <c r="A3" s="281" t="s">
        <v>438</v>
      </c>
    </row>
    <row r="4" spans="1:7" ht="12.95" customHeight="1">
      <c r="A4" s="637" t="s">
        <v>144</v>
      </c>
      <c r="B4" s="635" t="s">
        <v>439</v>
      </c>
      <c r="C4" s="635"/>
      <c r="D4" s="635"/>
      <c r="E4" s="635"/>
      <c r="F4" s="635"/>
      <c r="G4" s="636"/>
    </row>
    <row r="5" spans="1:7" ht="12.95" customHeight="1">
      <c r="A5" s="637"/>
      <c r="B5" s="651" t="s">
        <v>440</v>
      </c>
      <c r="C5" s="651" t="s">
        <v>441</v>
      </c>
      <c r="D5" s="651"/>
      <c r="E5" s="651" t="s">
        <v>442</v>
      </c>
      <c r="F5" s="651" t="s">
        <v>443</v>
      </c>
      <c r="G5" s="652" t="s">
        <v>444</v>
      </c>
    </row>
    <row r="6" spans="1:7" ht="18.95" customHeight="1">
      <c r="A6" s="637"/>
      <c r="B6" s="651"/>
      <c r="C6" s="408" t="s">
        <v>445</v>
      </c>
      <c r="D6" s="408" t="s">
        <v>446</v>
      </c>
      <c r="E6" s="651"/>
      <c r="F6" s="651"/>
      <c r="G6" s="652"/>
    </row>
    <row r="7" spans="1:7" ht="9.9499999999999993" customHeight="1">
      <c r="A7" s="16">
        <v>2012</v>
      </c>
      <c r="B7" s="335">
        <v>2301006</v>
      </c>
      <c r="C7" s="335">
        <v>497836</v>
      </c>
      <c r="D7" s="335">
        <v>558550</v>
      </c>
      <c r="E7" s="335">
        <v>187515.46</v>
      </c>
      <c r="F7" s="335">
        <v>120049.25</v>
      </c>
      <c r="G7" s="335">
        <v>5977.12</v>
      </c>
    </row>
    <row r="8" spans="1:7" ht="9.9499999999999993" customHeight="1">
      <c r="A8" s="16">
        <v>2013</v>
      </c>
      <c r="B8" s="335">
        <v>2361800</v>
      </c>
      <c r="C8" s="335">
        <v>509738</v>
      </c>
      <c r="D8" s="335">
        <v>578683</v>
      </c>
      <c r="E8" s="335">
        <v>190194.28</v>
      </c>
      <c r="F8" s="335">
        <v>123684.7</v>
      </c>
      <c r="G8" s="335">
        <v>6303.14</v>
      </c>
    </row>
    <row r="9" spans="1:7" ht="9.9499999999999993" customHeight="1">
      <c r="A9" s="16">
        <v>2014</v>
      </c>
      <c r="B9" s="335">
        <v>2408027</v>
      </c>
      <c r="C9" s="335">
        <v>520207</v>
      </c>
      <c r="D9" s="335">
        <v>591824</v>
      </c>
      <c r="E9" s="335">
        <v>190344.42</v>
      </c>
      <c r="F9" s="335">
        <v>131075.91</v>
      </c>
      <c r="G9" s="335">
        <v>6306.97</v>
      </c>
    </row>
    <row r="10" spans="1:7" ht="9.9499999999999993" customHeight="1">
      <c r="A10" s="16">
        <v>2015</v>
      </c>
      <c r="B10" s="335">
        <v>2373094</v>
      </c>
      <c r="C10" s="335">
        <v>517089</v>
      </c>
      <c r="D10" s="335">
        <v>583324</v>
      </c>
      <c r="E10" s="335">
        <v>194683.94</v>
      </c>
      <c r="F10" s="335">
        <v>132799.66</v>
      </c>
      <c r="G10" s="335">
        <v>6305.92</v>
      </c>
    </row>
    <row r="11" spans="1:7" ht="9.9499999999999993" customHeight="1">
      <c r="A11" s="267">
        <v>2016</v>
      </c>
      <c r="B11" s="336">
        <v>2361815</v>
      </c>
      <c r="C11" s="336">
        <v>503533</v>
      </c>
      <c r="D11" s="336">
        <v>580767</v>
      </c>
      <c r="E11" s="336">
        <v>194343.27</v>
      </c>
      <c r="F11" s="336">
        <v>132293.79</v>
      </c>
      <c r="G11" s="336">
        <v>6367.85</v>
      </c>
    </row>
    <row r="12" spans="1:7" ht="6.95" customHeight="1">
      <c r="A12" s="23" t="s">
        <v>447</v>
      </c>
    </row>
    <row r="13" spans="1:7" ht="9.6" customHeight="1">
      <c r="A13" s="219"/>
      <c r="B13" s="219"/>
      <c r="C13" s="219"/>
      <c r="D13" s="219"/>
      <c r="E13" s="219"/>
      <c r="F13" s="219"/>
      <c r="G13" s="219"/>
    </row>
  </sheetData>
  <mergeCells count="7">
    <mergeCell ref="B4:G4"/>
    <mergeCell ref="C5:D5"/>
    <mergeCell ref="A4:A6"/>
    <mergeCell ref="B5:B6"/>
    <mergeCell ref="E5:E6"/>
    <mergeCell ref="F5:F6"/>
    <mergeCell ref="G5:G6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8" style="2" customWidth="1"/>
    <col min="2" max="2" width="7.28515625" style="2" customWidth="1"/>
    <col min="3" max="8" width="7.7109375" style="2" customWidth="1"/>
    <col min="9" max="16384" width="9.140625" style="2"/>
  </cols>
  <sheetData>
    <row r="1" spans="1:8" ht="9.9499999999999993" customHeight="1">
      <c r="A1" s="261" t="s">
        <v>448</v>
      </c>
    </row>
    <row r="2" spans="1:8" ht="9.9499999999999993" customHeight="1">
      <c r="A2" s="281" t="s">
        <v>449</v>
      </c>
    </row>
    <row r="3" spans="1:8" ht="12.95" customHeight="1">
      <c r="A3" s="637" t="s">
        <v>144</v>
      </c>
      <c r="B3" s="635" t="s">
        <v>450</v>
      </c>
      <c r="C3" s="635"/>
      <c r="D3" s="635"/>
      <c r="E3" s="635"/>
      <c r="F3" s="635"/>
      <c r="G3" s="635"/>
      <c r="H3" s="636"/>
    </row>
    <row r="4" spans="1:8" ht="12.95" customHeight="1">
      <c r="A4" s="637"/>
      <c r="B4" s="635" t="s">
        <v>440</v>
      </c>
      <c r="C4" s="635" t="s">
        <v>451</v>
      </c>
      <c r="D4" s="635"/>
      <c r="E4" s="635" t="s">
        <v>452</v>
      </c>
      <c r="F4" s="635"/>
      <c r="G4" s="635"/>
      <c r="H4" s="636" t="s">
        <v>444</v>
      </c>
    </row>
    <row r="5" spans="1:8" ht="20.100000000000001" customHeight="1">
      <c r="A5" s="637"/>
      <c r="B5" s="635"/>
      <c r="C5" s="262" t="s">
        <v>445</v>
      </c>
      <c r="D5" s="262" t="s">
        <v>446</v>
      </c>
      <c r="E5" s="262" t="s">
        <v>453</v>
      </c>
      <c r="F5" s="262" t="s">
        <v>454</v>
      </c>
      <c r="G5" s="262" t="s">
        <v>455</v>
      </c>
      <c r="H5" s="636"/>
    </row>
    <row r="6" spans="1:8" ht="9.9499999999999993" customHeight="1">
      <c r="A6" s="16">
        <v>2012</v>
      </c>
      <c r="B6" s="331">
        <v>539276</v>
      </c>
      <c r="C6" s="331">
        <v>91280</v>
      </c>
      <c r="D6" s="331">
        <v>107559</v>
      </c>
      <c r="E6" s="331">
        <v>40649.949999999997</v>
      </c>
      <c r="F6" s="331">
        <v>29127.7</v>
      </c>
      <c r="G6" s="331">
        <v>13441.9</v>
      </c>
      <c r="H6" s="407">
        <v>725.73</v>
      </c>
    </row>
    <row r="7" spans="1:8" ht="9.9499999999999993" customHeight="1">
      <c r="A7" s="16">
        <v>2013</v>
      </c>
      <c r="B7" s="331">
        <v>581619</v>
      </c>
      <c r="C7" s="331">
        <v>93135</v>
      </c>
      <c r="D7" s="331">
        <v>120013</v>
      </c>
      <c r="E7" s="331">
        <v>27318.03</v>
      </c>
      <c r="F7" s="331">
        <v>15090.31</v>
      </c>
      <c r="G7" s="331">
        <v>12772.56</v>
      </c>
      <c r="H7" s="407">
        <v>777.37</v>
      </c>
    </row>
    <row r="8" spans="1:8" ht="9.9499999999999993" customHeight="1">
      <c r="A8" s="16">
        <v>2014</v>
      </c>
      <c r="B8" s="331">
        <v>691273</v>
      </c>
      <c r="C8" s="331">
        <v>118314</v>
      </c>
      <c r="D8" s="331">
        <v>137404</v>
      </c>
      <c r="E8" s="331">
        <v>31670.240000000002</v>
      </c>
      <c r="F8" s="331">
        <v>17839.080000000002</v>
      </c>
      <c r="G8" s="331">
        <v>13660.46</v>
      </c>
      <c r="H8" s="331">
        <v>1065.68</v>
      </c>
    </row>
    <row r="9" spans="1:8" ht="9.9499999999999993" customHeight="1">
      <c r="A9" s="16">
        <v>2015</v>
      </c>
      <c r="B9" s="331">
        <v>648215</v>
      </c>
      <c r="C9" s="331">
        <v>101232</v>
      </c>
      <c r="D9" s="331">
        <v>130257</v>
      </c>
      <c r="E9" s="331">
        <v>30519.61</v>
      </c>
      <c r="F9" s="331">
        <v>18677.490000000002</v>
      </c>
      <c r="G9" s="331">
        <v>15683.4</v>
      </c>
      <c r="H9" s="331">
        <v>1026.52</v>
      </c>
    </row>
    <row r="10" spans="1:8" ht="9.9499999999999993" customHeight="1">
      <c r="A10" s="267">
        <v>2016</v>
      </c>
      <c r="B10" s="333">
        <v>584670</v>
      </c>
      <c r="C10" s="333">
        <v>96396</v>
      </c>
      <c r="D10" s="333">
        <v>141433</v>
      </c>
      <c r="E10" s="333">
        <v>33995.71</v>
      </c>
      <c r="F10" s="333">
        <v>31632.7</v>
      </c>
      <c r="G10" s="333">
        <v>16343.81</v>
      </c>
      <c r="H10" s="333">
        <v>879.67</v>
      </c>
    </row>
    <row r="11" spans="1:8" ht="6.95" customHeight="1">
      <c r="A11" s="23" t="s">
        <v>447</v>
      </c>
    </row>
    <row r="12" spans="1:8" ht="9" customHeight="1">
      <c r="A12" s="219"/>
    </row>
    <row r="21" spans="8:8" ht="9" customHeight="1">
      <c r="H21" s="26"/>
    </row>
  </sheetData>
  <mergeCells count="6">
    <mergeCell ref="B3:H3"/>
    <mergeCell ref="C4:D4"/>
    <mergeCell ref="E4:G4"/>
    <mergeCell ref="A3:A5"/>
    <mergeCell ref="B4:B5"/>
    <mergeCell ref="H4:H5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5"/>
  <sheetViews>
    <sheetView zoomScale="170" zoomScaleNormal="170" workbookViewId="0">
      <selection activeCell="A29" sqref="A29"/>
    </sheetView>
  </sheetViews>
  <sheetFormatPr defaultColWidth="10.7109375" defaultRowHeight="9" customHeight="1"/>
  <cols>
    <col min="1" max="1" width="24.140625" style="2" customWidth="1"/>
    <col min="2" max="6" width="7.5703125" style="2" customWidth="1"/>
    <col min="7" max="16384" width="10.7109375" style="2"/>
  </cols>
  <sheetData>
    <row r="1" spans="1:6" ht="9.9499999999999993" customHeight="1">
      <c r="A1" s="398" t="s">
        <v>456</v>
      </c>
    </row>
    <row r="2" spans="1:6" ht="9.9499999999999993" customHeight="1">
      <c r="A2" s="253" t="s">
        <v>457</v>
      </c>
    </row>
    <row r="3" spans="1:6" ht="9.9499999999999993" customHeight="1">
      <c r="A3" s="208" t="s">
        <v>458</v>
      </c>
    </row>
    <row r="4" spans="1:6" ht="6" customHeight="1">
      <c r="A4" s="208"/>
      <c r="F4" s="399" t="s">
        <v>68</v>
      </c>
    </row>
    <row r="5" spans="1:6" ht="12.6" customHeight="1">
      <c r="A5" s="654" t="s">
        <v>266</v>
      </c>
      <c r="B5" s="639" t="s">
        <v>459</v>
      </c>
      <c r="C5" s="639"/>
      <c r="D5" s="639"/>
      <c r="E5" s="639"/>
      <c r="F5" s="653"/>
    </row>
    <row r="6" spans="1:6" ht="12.6" customHeight="1">
      <c r="A6" s="654"/>
      <c r="B6" s="400">
        <v>2013</v>
      </c>
      <c r="C6" s="401">
        <v>2014</v>
      </c>
      <c r="D6" s="401">
        <v>2015</v>
      </c>
      <c r="E6" s="401">
        <v>2016</v>
      </c>
      <c r="F6" s="401">
        <v>2017</v>
      </c>
    </row>
    <row r="7" spans="1:6" ht="9.9499999999999993" customHeight="1">
      <c r="A7" s="402" t="s">
        <v>460</v>
      </c>
      <c r="B7" s="402">
        <v>297.02</v>
      </c>
      <c r="C7" s="402">
        <v>264</v>
      </c>
      <c r="D7" s="402">
        <v>72</v>
      </c>
      <c r="E7" s="402">
        <v>25</v>
      </c>
      <c r="F7" s="402">
        <v>0</v>
      </c>
    </row>
    <row r="8" spans="1:6" ht="9.9499999999999993" customHeight="1">
      <c r="A8" s="402" t="s">
        <v>461</v>
      </c>
      <c r="B8" s="402">
        <v>1537684.6240000001</v>
      </c>
      <c r="C8" s="402">
        <v>1543489.4129999999</v>
      </c>
      <c r="D8" s="402">
        <v>1411497.872</v>
      </c>
      <c r="E8" s="402">
        <v>1021060</v>
      </c>
      <c r="F8" s="402">
        <v>1033083.711</v>
      </c>
    </row>
    <row r="9" spans="1:6" ht="9.9499999999999993" customHeight="1">
      <c r="A9" s="402" t="s">
        <v>462</v>
      </c>
      <c r="B9" s="402">
        <v>0</v>
      </c>
      <c r="C9" s="402">
        <v>588</v>
      </c>
      <c r="D9" s="402">
        <v>0</v>
      </c>
      <c r="E9" s="402">
        <v>0</v>
      </c>
      <c r="F9" s="402">
        <v>0</v>
      </c>
    </row>
    <row r="10" spans="1:6" ht="9.9499999999999993" customHeight="1">
      <c r="A10" s="402" t="s">
        <v>463</v>
      </c>
      <c r="B10" s="402">
        <v>33269.78</v>
      </c>
      <c r="C10" s="402">
        <v>26685.713</v>
      </c>
      <c r="D10" s="402">
        <v>25766.571</v>
      </c>
      <c r="E10" s="402">
        <v>0</v>
      </c>
      <c r="F10" s="402">
        <v>3879.6480000000001</v>
      </c>
    </row>
    <row r="11" spans="1:6" ht="9.9499999999999993" customHeight="1">
      <c r="A11" s="402" t="s">
        <v>464</v>
      </c>
      <c r="B11" s="402">
        <v>16.408000000000001</v>
      </c>
      <c r="C11" s="402">
        <v>13.718</v>
      </c>
      <c r="D11" s="402">
        <v>23.501999999999999</v>
      </c>
      <c r="E11" s="402">
        <v>20</v>
      </c>
      <c r="F11" s="402">
        <v>82.561999999999998</v>
      </c>
    </row>
    <row r="12" spans="1:6" ht="9.9499999999999993" customHeight="1">
      <c r="A12" s="402" t="s">
        <v>465</v>
      </c>
      <c r="B12" s="402">
        <v>1464.165</v>
      </c>
      <c r="C12" s="402">
        <v>540.24199999999996</v>
      </c>
      <c r="D12" s="402">
        <v>332</v>
      </c>
      <c r="E12" s="402">
        <v>1741</v>
      </c>
      <c r="F12" s="402">
        <v>2329.643</v>
      </c>
    </row>
    <row r="13" spans="1:6" ht="9.9499999999999993" customHeight="1">
      <c r="A13" s="402" t="s">
        <v>466</v>
      </c>
      <c r="B13" s="402">
        <v>3.0049999999999999</v>
      </c>
      <c r="C13" s="402">
        <v>7.5960000000000001</v>
      </c>
      <c r="D13" s="402">
        <v>0.97499999999999998</v>
      </c>
      <c r="E13" s="402">
        <v>24</v>
      </c>
      <c r="F13" s="402">
        <v>11.698</v>
      </c>
    </row>
    <row r="14" spans="1:6" ht="9.9499999999999993" customHeight="1">
      <c r="A14" s="402" t="s">
        <v>467</v>
      </c>
      <c r="B14" s="402">
        <v>360.65899999999999</v>
      </c>
      <c r="C14" s="402">
        <v>425.51299999999998</v>
      </c>
      <c r="D14" s="402">
        <v>561.43200000000002</v>
      </c>
      <c r="E14" s="402">
        <v>440</v>
      </c>
      <c r="F14" s="402">
        <v>346.51600000000002</v>
      </c>
    </row>
    <row r="15" spans="1:6" ht="9.9499999999999993" customHeight="1">
      <c r="A15" s="402" t="s">
        <v>468</v>
      </c>
      <c r="B15" s="402">
        <v>0</v>
      </c>
      <c r="C15" s="402">
        <v>18167.670999999998</v>
      </c>
      <c r="D15" s="402">
        <v>0</v>
      </c>
      <c r="E15" s="402">
        <v>0</v>
      </c>
      <c r="F15" s="402">
        <v>27173.155999999999</v>
      </c>
    </row>
    <row r="16" spans="1:6" ht="9.9499999999999993" customHeight="1">
      <c r="A16" s="402" t="s">
        <v>469</v>
      </c>
      <c r="B16" s="402">
        <v>176.399</v>
      </c>
      <c r="C16" s="402">
        <v>245.732</v>
      </c>
      <c r="D16" s="402">
        <v>28</v>
      </c>
      <c r="E16" s="402">
        <v>122</v>
      </c>
      <c r="F16" s="402">
        <v>141.40299999999999</v>
      </c>
    </row>
    <row r="17" spans="1:6" ht="9.9499999999999993" customHeight="1">
      <c r="A17" s="402" t="s">
        <v>470</v>
      </c>
      <c r="B17" s="402">
        <v>4.08</v>
      </c>
      <c r="C17" s="402">
        <v>25.152000000000001</v>
      </c>
      <c r="D17" s="402">
        <v>0</v>
      </c>
      <c r="E17" s="402">
        <v>0</v>
      </c>
      <c r="F17" s="402">
        <v>0</v>
      </c>
    </row>
    <row r="18" spans="1:6" ht="9.9499999999999993" customHeight="1">
      <c r="A18" s="402" t="s">
        <v>471</v>
      </c>
      <c r="B18" s="402">
        <v>0.05</v>
      </c>
      <c r="C18" s="402">
        <v>2.5000000000000001E-2</v>
      </c>
      <c r="D18" s="402">
        <v>1420.422</v>
      </c>
      <c r="E18" s="402">
        <v>18813</v>
      </c>
      <c r="F18" s="402">
        <v>24268.11</v>
      </c>
    </row>
    <row r="19" spans="1:6" ht="9.9499999999999993" customHeight="1">
      <c r="A19" s="402" t="s">
        <v>472</v>
      </c>
      <c r="B19" s="402">
        <v>0.05</v>
      </c>
      <c r="C19" s="402">
        <v>2.5000000000000001E-2</v>
      </c>
      <c r="D19" s="402">
        <v>6780</v>
      </c>
      <c r="E19" s="402">
        <v>52258</v>
      </c>
      <c r="F19" s="402">
        <v>28405.75</v>
      </c>
    </row>
    <row r="20" spans="1:6" ht="9.9499999999999993" customHeight="1">
      <c r="A20" s="402" t="s">
        <v>473</v>
      </c>
      <c r="B20" s="402">
        <v>51.29</v>
      </c>
      <c r="C20" s="402">
        <v>1801.721</v>
      </c>
      <c r="D20" s="402">
        <v>2448.6039999999998</v>
      </c>
      <c r="E20" s="402">
        <v>1177</v>
      </c>
      <c r="F20" s="402">
        <v>883.19</v>
      </c>
    </row>
    <row r="21" spans="1:6" ht="9.9499999999999993" customHeight="1">
      <c r="A21" s="402" t="s">
        <v>323</v>
      </c>
      <c r="B21" s="402">
        <v>0</v>
      </c>
      <c r="C21" s="402">
        <v>15587.541999999999</v>
      </c>
      <c r="D21" s="402">
        <v>0</v>
      </c>
      <c r="E21" s="402">
        <v>2000</v>
      </c>
      <c r="F21" s="402">
        <v>0</v>
      </c>
    </row>
    <row r="22" spans="1:6" ht="9.9499999999999993" customHeight="1">
      <c r="A22" s="402" t="s">
        <v>474</v>
      </c>
      <c r="B22" s="402">
        <v>143.167</v>
      </c>
      <c r="C22" s="402">
        <v>142.86500000000001</v>
      </c>
      <c r="D22" s="402">
        <v>216.94399999999999</v>
      </c>
      <c r="E22" s="402">
        <v>247</v>
      </c>
      <c r="F22" s="402">
        <v>278.2</v>
      </c>
    </row>
    <row r="23" spans="1:6" ht="9.9499999999999993" customHeight="1">
      <c r="A23" s="403" t="s">
        <v>475</v>
      </c>
      <c r="B23" s="403">
        <v>21.797000000000001</v>
      </c>
      <c r="C23" s="403">
        <v>1.4019999999999999</v>
      </c>
      <c r="D23" s="403">
        <v>0.66500000000000004</v>
      </c>
      <c r="E23" s="403">
        <v>0.66500000000000004</v>
      </c>
      <c r="F23" s="403">
        <v>0.224</v>
      </c>
    </row>
    <row r="24" spans="1:6" ht="9.9499999999999993" customHeight="1">
      <c r="A24" s="208" t="s">
        <v>458</v>
      </c>
    </row>
    <row r="25" spans="1:6" ht="6" customHeight="1">
      <c r="A25" s="208"/>
      <c r="F25" s="399" t="s">
        <v>125</v>
      </c>
    </row>
    <row r="26" spans="1:6" ht="12.95" customHeight="1">
      <c r="A26" s="654" t="s">
        <v>266</v>
      </c>
      <c r="B26" s="639" t="s">
        <v>459</v>
      </c>
      <c r="C26" s="639"/>
      <c r="D26" s="639"/>
      <c r="E26" s="639"/>
      <c r="F26" s="653"/>
    </row>
    <row r="27" spans="1:6" ht="12.95" customHeight="1">
      <c r="A27" s="654"/>
      <c r="B27" s="400">
        <v>2013</v>
      </c>
      <c r="C27" s="401">
        <v>2014</v>
      </c>
      <c r="D27" s="401">
        <v>2015</v>
      </c>
      <c r="E27" s="401">
        <v>2016</v>
      </c>
      <c r="F27" s="401">
        <v>2017</v>
      </c>
    </row>
    <row r="28" spans="1:6" ht="9.9499999999999993" customHeight="1">
      <c r="A28" s="403" t="s">
        <v>476</v>
      </c>
      <c r="B28" s="403">
        <v>0.94899999999999995</v>
      </c>
      <c r="C28" s="403">
        <v>16.532</v>
      </c>
      <c r="D28" s="403">
        <v>1.196</v>
      </c>
      <c r="E28" s="403">
        <v>2</v>
      </c>
      <c r="F28" s="403">
        <v>0.95699999999999996</v>
      </c>
    </row>
    <row r="29" spans="1:6" ht="9.9499999999999993" customHeight="1">
      <c r="A29" s="60" t="s">
        <v>477</v>
      </c>
      <c r="B29" s="403">
        <v>6421.9880000000003</v>
      </c>
      <c r="C29" s="403">
        <v>6.5609999999999999</v>
      </c>
      <c r="D29" s="403">
        <v>11025</v>
      </c>
      <c r="E29" s="403">
        <v>638</v>
      </c>
      <c r="F29" s="403">
        <v>5222.7290000000503</v>
      </c>
    </row>
    <row r="30" spans="1:6" ht="9.9499999999999993" customHeight="1">
      <c r="A30" s="404" t="s">
        <v>146</v>
      </c>
      <c r="B30" s="405">
        <f>SUM(B7:B29)-B27</f>
        <v>1579915.4310000001</v>
      </c>
      <c r="C30" s="405">
        <f>SUM(C7:C29)-C27</f>
        <v>1608009.4229999997</v>
      </c>
      <c r="D30" s="405">
        <f>SUM(D7:D29)-D27</f>
        <v>1460175.1830000002</v>
      </c>
      <c r="E30" s="405">
        <f>SUM(E7:E29)-E27</f>
        <v>1098567.665</v>
      </c>
      <c r="F30" s="405">
        <f>SUM(F7:F29)-F27</f>
        <v>1126107.497</v>
      </c>
    </row>
    <row r="31" spans="1:6" ht="6.95" customHeight="1">
      <c r="A31" s="23" t="s">
        <v>478</v>
      </c>
    </row>
    <row r="32" spans="1:6" ht="9.9499999999999993" customHeight="1">
      <c r="A32" s="23"/>
    </row>
    <row r="33" spans="1:6" ht="9.9499999999999993" customHeight="1">
      <c r="A33" s="71"/>
      <c r="B33" s="71"/>
      <c r="C33" s="71"/>
      <c r="D33" s="71"/>
      <c r="E33" s="71"/>
      <c r="F33" s="243"/>
    </row>
    <row r="34" spans="1:6" ht="9.9499999999999993" customHeight="1">
      <c r="A34" s="71"/>
      <c r="B34" s="71"/>
      <c r="C34" s="71"/>
      <c r="D34" s="71"/>
      <c r="E34" s="71"/>
      <c r="F34" s="243"/>
    </row>
    <row r="35" spans="1:6" ht="9.9499999999999993" customHeight="1">
      <c r="A35" s="71"/>
      <c r="B35" s="71"/>
      <c r="C35" s="71"/>
      <c r="D35" s="71"/>
      <c r="E35" s="71"/>
      <c r="F35" s="71"/>
    </row>
    <row r="36" spans="1:6" ht="9.9499999999999993" customHeight="1">
      <c r="A36" s="71"/>
      <c r="B36" s="71"/>
      <c r="C36" s="71"/>
      <c r="D36" s="71"/>
      <c r="E36" s="71"/>
      <c r="F36" s="71"/>
    </row>
    <row r="37" spans="1:6" ht="9.9499999999999993" customHeight="1">
      <c r="A37" s="71"/>
      <c r="B37" s="71"/>
      <c r="C37" s="71"/>
      <c r="D37" s="71"/>
      <c r="E37" s="71"/>
      <c r="F37" s="71"/>
    </row>
    <row r="38" spans="1:6" ht="9.9499999999999993" customHeight="1"/>
    <row r="39" spans="1:6" ht="9.9499999999999993" customHeight="1"/>
    <row r="40" spans="1:6" ht="9.9499999999999993" customHeight="1">
      <c r="B40" s="237"/>
      <c r="C40" s="237"/>
      <c r="D40" s="237"/>
      <c r="E40" s="237"/>
      <c r="F40" s="237"/>
    </row>
    <row r="41" spans="1:6" ht="9.9499999999999993" customHeight="1">
      <c r="A41" s="219"/>
      <c r="E41" s="237"/>
    </row>
    <row r="42" spans="1:6" ht="9.9499999999999993" customHeight="1">
      <c r="A42" s="219"/>
      <c r="E42" s="237"/>
    </row>
    <row r="43" spans="1:6" ht="9.9499999999999993" customHeight="1">
      <c r="A43" s="219"/>
      <c r="E43" s="237"/>
    </row>
    <row r="44" spans="1:6" ht="9.9499999999999993" customHeight="1">
      <c r="A44" s="219"/>
      <c r="E44" s="237"/>
    </row>
    <row r="45" spans="1:6" ht="9.9499999999999993" customHeight="1">
      <c r="A45" s="219"/>
      <c r="E45" s="237"/>
    </row>
    <row r="46" spans="1:6" ht="9.9499999999999993" customHeight="1">
      <c r="A46" s="219"/>
      <c r="E46" s="237"/>
    </row>
    <row r="47" spans="1:6" ht="9.9499999999999993" customHeight="1">
      <c r="A47" s="208" t="s">
        <v>479</v>
      </c>
    </row>
    <row r="48" spans="1:6" ht="6" customHeight="1">
      <c r="A48" s="208"/>
      <c r="F48" s="399" t="s">
        <v>68</v>
      </c>
    </row>
    <row r="49" spans="1:6" ht="12.95" customHeight="1">
      <c r="A49" s="654" t="s">
        <v>266</v>
      </c>
      <c r="B49" s="639" t="s">
        <v>480</v>
      </c>
      <c r="C49" s="639"/>
      <c r="D49" s="639"/>
      <c r="E49" s="639"/>
      <c r="F49" s="653"/>
    </row>
    <row r="50" spans="1:6" ht="12.95" customHeight="1">
      <c r="A50" s="654"/>
      <c r="B50" s="400">
        <v>2013</v>
      </c>
      <c r="C50" s="401">
        <v>2014</v>
      </c>
      <c r="D50" s="401">
        <v>2015</v>
      </c>
      <c r="E50" s="401">
        <v>2016</v>
      </c>
      <c r="F50" s="401">
        <v>2017</v>
      </c>
    </row>
    <row r="51" spans="1:6" ht="9.9499999999999993" customHeight="1">
      <c r="A51" s="402" t="s">
        <v>460</v>
      </c>
      <c r="B51" s="402">
        <v>377.267</v>
      </c>
      <c r="C51" s="402">
        <v>296.39999999999998</v>
      </c>
      <c r="D51" s="402">
        <v>50</v>
      </c>
      <c r="E51" s="402">
        <v>25</v>
      </c>
      <c r="F51" s="402">
        <v>0</v>
      </c>
    </row>
    <row r="52" spans="1:6" ht="9.9499999999999993" customHeight="1">
      <c r="A52" s="402" t="s">
        <v>461</v>
      </c>
      <c r="B52" s="402">
        <v>707387.40099999995</v>
      </c>
      <c r="C52" s="402">
        <v>587848.18799999997</v>
      </c>
      <c r="D52" s="402">
        <v>469160.00799999997</v>
      </c>
      <c r="E52" s="402">
        <v>367980</v>
      </c>
      <c r="F52" s="402">
        <v>444548.42499999999</v>
      </c>
    </row>
    <row r="53" spans="1:6" ht="9.9499999999999993" customHeight="1">
      <c r="A53" s="402" t="s">
        <v>462</v>
      </c>
      <c r="B53" s="402">
        <v>0</v>
      </c>
      <c r="C53" s="402">
        <v>417.62900000000002</v>
      </c>
      <c r="D53" s="402">
        <v>0</v>
      </c>
      <c r="E53" s="402">
        <v>0</v>
      </c>
      <c r="F53" s="402">
        <v>0</v>
      </c>
    </row>
    <row r="54" spans="1:6" ht="9.9499999999999993" customHeight="1">
      <c r="A54" s="402" t="s">
        <v>463</v>
      </c>
      <c r="B54" s="402">
        <v>24653.66</v>
      </c>
      <c r="C54" s="402">
        <v>18828.516</v>
      </c>
      <c r="D54" s="402">
        <v>15066.09</v>
      </c>
      <c r="E54" s="402">
        <v>0</v>
      </c>
      <c r="F54" s="402">
        <v>3953.8939999999998</v>
      </c>
    </row>
    <row r="55" spans="1:6" ht="9.9499999999999993" customHeight="1">
      <c r="A55" s="402" t="s">
        <v>464</v>
      </c>
      <c r="B55" s="402">
        <v>77.846999999999994</v>
      </c>
      <c r="C55" s="402">
        <v>69.626000000000005</v>
      </c>
      <c r="D55" s="402">
        <v>84.206000000000003</v>
      </c>
      <c r="E55" s="402">
        <v>87</v>
      </c>
      <c r="F55" s="402">
        <v>183.589</v>
      </c>
    </row>
    <row r="56" spans="1:6" ht="9.9499999999999993" customHeight="1">
      <c r="A56" s="402" t="s">
        <v>465</v>
      </c>
      <c r="B56" s="402">
        <v>1661.127</v>
      </c>
      <c r="C56" s="402">
        <v>668.82399999999996</v>
      </c>
      <c r="D56" s="402">
        <v>227</v>
      </c>
      <c r="E56" s="402">
        <v>1348</v>
      </c>
      <c r="F56" s="402">
        <v>1819.627</v>
      </c>
    </row>
    <row r="57" spans="1:6" ht="9.9499999999999993" customHeight="1">
      <c r="A57" s="402" t="s">
        <v>466</v>
      </c>
      <c r="B57" s="402">
        <v>12.129</v>
      </c>
      <c r="C57" s="402">
        <v>74.930000000000007</v>
      </c>
      <c r="D57" s="402">
        <v>3.3919999999999999</v>
      </c>
      <c r="E57" s="402">
        <v>49</v>
      </c>
      <c r="F57" s="402">
        <v>27.524999999999999</v>
      </c>
    </row>
    <row r="58" spans="1:6" ht="9.9499999999999993" customHeight="1">
      <c r="A58" s="402" t="s">
        <v>467</v>
      </c>
      <c r="B58" s="402">
        <v>2438.8980000000001</v>
      </c>
      <c r="C58" s="402">
        <v>5768.558</v>
      </c>
      <c r="D58" s="402">
        <v>4979.7389999999996</v>
      </c>
      <c r="E58" s="402">
        <v>5229</v>
      </c>
      <c r="F58" s="402">
        <v>4575.7049999999999</v>
      </c>
    </row>
    <row r="59" spans="1:6" ht="9.9499999999999993" customHeight="1">
      <c r="A59" s="402" t="s">
        <v>468</v>
      </c>
      <c r="B59" s="402">
        <v>0</v>
      </c>
      <c r="C59" s="402">
        <v>3631.721</v>
      </c>
      <c r="D59" s="402">
        <v>0</v>
      </c>
      <c r="E59" s="402">
        <v>0</v>
      </c>
      <c r="F59" s="402">
        <v>4886.0640000000003</v>
      </c>
    </row>
    <row r="60" spans="1:6" ht="9.9499999999999993" customHeight="1">
      <c r="A60" s="402" t="s">
        <v>469</v>
      </c>
      <c r="B60" s="402">
        <v>512.28399999999999</v>
      </c>
      <c r="C60" s="402">
        <v>606.84</v>
      </c>
      <c r="D60" s="402">
        <v>63</v>
      </c>
      <c r="E60" s="402">
        <v>201</v>
      </c>
      <c r="F60" s="402">
        <v>260.70499999999998</v>
      </c>
    </row>
    <row r="61" spans="1:6" ht="9.9499999999999993" customHeight="1">
      <c r="A61" s="402" t="s">
        <v>470</v>
      </c>
      <c r="B61" s="402">
        <v>3.2090000000000001</v>
      </c>
      <c r="C61" s="402">
        <v>24.478999999999999</v>
      </c>
      <c r="D61" s="402">
        <v>0.749</v>
      </c>
      <c r="E61" s="402">
        <v>0.749</v>
      </c>
      <c r="F61" s="402">
        <v>0</v>
      </c>
    </row>
    <row r="62" spans="1:6" ht="9.9499999999999993" customHeight="1">
      <c r="A62" s="402" t="s">
        <v>471</v>
      </c>
      <c r="B62" s="402">
        <v>135.10300000000001</v>
      </c>
      <c r="C62" s="402">
        <v>93.337000000000003</v>
      </c>
      <c r="D62" s="402">
        <v>538.69899999999996</v>
      </c>
      <c r="E62" s="402">
        <v>4371</v>
      </c>
      <c r="F62" s="402">
        <v>4722.7439999999997</v>
      </c>
    </row>
    <row r="63" spans="1:6" ht="9.9499999999999993" customHeight="1">
      <c r="A63" s="402" t="s">
        <v>472</v>
      </c>
      <c r="B63" s="402">
        <v>0</v>
      </c>
      <c r="C63" s="402">
        <v>0</v>
      </c>
      <c r="D63" s="402">
        <v>4867</v>
      </c>
      <c r="E63" s="402">
        <v>36046</v>
      </c>
      <c r="F63" s="402">
        <v>23815.686000000002</v>
      </c>
    </row>
    <row r="64" spans="1:6" ht="9.9499999999999993" customHeight="1">
      <c r="A64" s="402" t="s">
        <v>473</v>
      </c>
      <c r="B64" s="402">
        <v>201.26</v>
      </c>
      <c r="C64" s="402">
        <v>2593.9969999999998</v>
      </c>
      <c r="D64" s="402">
        <v>2815.3989999999999</v>
      </c>
      <c r="E64" s="402">
        <v>1181</v>
      </c>
      <c r="F64" s="402">
        <v>1360.2629999999999</v>
      </c>
    </row>
    <row r="65" spans="1:6" ht="9.9499999999999993" customHeight="1">
      <c r="A65" s="402" t="s">
        <v>323</v>
      </c>
      <c r="B65" s="402">
        <v>0</v>
      </c>
      <c r="C65" s="402">
        <v>7697.1189999999997</v>
      </c>
      <c r="D65" s="402">
        <v>0</v>
      </c>
      <c r="E65" s="402">
        <v>807</v>
      </c>
      <c r="F65" s="402">
        <v>0</v>
      </c>
    </row>
    <row r="66" spans="1:6" ht="9.9499999999999993" customHeight="1">
      <c r="A66" s="402" t="s">
        <v>474</v>
      </c>
      <c r="B66" s="402">
        <v>388.08600000000001</v>
      </c>
      <c r="C66" s="402">
        <v>420</v>
      </c>
      <c r="D66" s="402">
        <v>504.41899999999998</v>
      </c>
      <c r="E66" s="402">
        <v>534</v>
      </c>
      <c r="F66" s="402">
        <v>623.99</v>
      </c>
    </row>
    <row r="67" spans="1:6" ht="9.9499999999999993" customHeight="1">
      <c r="A67" s="403" t="s">
        <v>475</v>
      </c>
      <c r="B67" s="402">
        <v>965.29200000000003</v>
      </c>
      <c r="C67" s="402">
        <v>252.24100000000001</v>
      </c>
      <c r="D67" s="402">
        <v>90.933999999999997</v>
      </c>
      <c r="E67" s="402">
        <v>61</v>
      </c>
      <c r="F67" s="402">
        <v>37.921999999999997</v>
      </c>
    </row>
    <row r="68" spans="1:6" ht="9.9499999999999993" customHeight="1">
      <c r="A68" s="402"/>
      <c r="B68" s="402"/>
      <c r="C68" s="402"/>
      <c r="D68" s="402"/>
      <c r="E68" s="402"/>
      <c r="F68" s="402"/>
    </row>
    <row r="69" spans="1:6" ht="9.9499999999999993" customHeight="1">
      <c r="A69" s="403"/>
      <c r="B69" s="402"/>
      <c r="C69" s="402"/>
      <c r="D69" s="402"/>
      <c r="E69" s="402"/>
      <c r="F69" s="402"/>
    </row>
    <row r="70" spans="1:6" ht="9.9499999999999993" customHeight="1">
      <c r="A70" s="208" t="s">
        <v>479</v>
      </c>
    </row>
    <row r="71" spans="1:6" ht="6" customHeight="1">
      <c r="A71" s="208"/>
      <c r="F71" s="399" t="s">
        <v>125</v>
      </c>
    </row>
    <row r="72" spans="1:6" ht="12.95" customHeight="1">
      <c r="A72" s="654" t="s">
        <v>266</v>
      </c>
      <c r="B72" s="639" t="s">
        <v>480</v>
      </c>
      <c r="C72" s="639"/>
      <c r="D72" s="639"/>
      <c r="E72" s="639"/>
      <c r="F72" s="653"/>
    </row>
    <row r="73" spans="1:6" ht="12.95" customHeight="1">
      <c r="A73" s="654"/>
      <c r="B73" s="400">
        <v>2013</v>
      </c>
      <c r="C73" s="401">
        <v>2014</v>
      </c>
      <c r="D73" s="401">
        <v>2015</v>
      </c>
      <c r="E73" s="401">
        <v>2016</v>
      </c>
      <c r="F73" s="401">
        <v>2017</v>
      </c>
    </row>
    <row r="74" spans="1:6" ht="9.9499999999999993" customHeight="1">
      <c r="A74" s="403" t="s">
        <v>476</v>
      </c>
      <c r="B74" s="402">
        <v>88.227999999999994</v>
      </c>
      <c r="C74" s="402">
        <v>135.857</v>
      </c>
      <c r="D74" s="402">
        <v>165.81100000000001</v>
      </c>
      <c r="E74" s="402">
        <v>231</v>
      </c>
      <c r="F74" s="402">
        <v>141.273</v>
      </c>
    </row>
    <row r="75" spans="1:6" ht="9.9499999999999993" customHeight="1">
      <c r="A75" s="60" t="s">
        <v>477</v>
      </c>
      <c r="B75" s="402">
        <v>3368.43</v>
      </c>
      <c r="C75" s="402">
        <v>46.146000000000001</v>
      </c>
      <c r="D75" s="402">
        <v>173634</v>
      </c>
      <c r="E75" s="402">
        <v>2709</v>
      </c>
      <c r="F75" s="402">
        <v>174057.47200000001</v>
      </c>
    </row>
    <row r="76" spans="1:6" ht="9.9499999999999993" customHeight="1">
      <c r="A76" s="404" t="s">
        <v>146</v>
      </c>
      <c r="B76" s="405">
        <f>SUM(B51:B75)-B73</f>
        <v>742270.22100000002</v>
      </c>
      <c r="C76" s="405">
        <f>SUM(C51:C75)-C73</f>
        <v>629474.40799999994</v>
      </c>
      <c r="D76" s="405">
        <f>SUM(D51:D75)-D73</f>
        <v>672250.446</v>
      </c>
      <c r="E76" s="405">
        <f>SUM(E51:E75)-E73</f>
        <v>420859.74900000001</v>
      </c>
      <c r="F76" s="405">
        <f>SUM(F51:F75)-F73</f>
        <v>665014.88399999996</v>
      </c>
    </row>
    <row r="77" spans="1:6" ht="6.95" customHeight="1">
      <c r="A77" s="23" t="s">
        <v>478</v>
      </c>
    </row>
    <row r="79" spans="1:6" ht="6.95" customHeight="1">
      <c r="A79" s="23"/>
    </row>
    <row r="80" spans="1:6" ht="8.1" customHeight="1">
      <c r="A80" s="219"/>
      <c r="B80" s="237"/>
      <c r="C80" s="237"/>
      <c r="D80" s="237"/>
      <c r="E80" s="237"/>
      <c r="F80" s="237"/>
    </row>
    <row r="81" spans="1:6" ht="8.1" customHeight="1">
      <c r="A81" s="219"/>
      <c r="B81" s="237"/>
      <c r="C81" s="237"/>
      <c r="D81" s="237"/>
      <c r="E81" s="237"/>
      <c r="F81" s="237"/>
    </row>
    <row r="82" spans="1:6" ht="8.1" customHeight="1">
      <c r="A82" s="219"/>
      <c r="B82" s="237"/>
      <c r="C82" s="237"/>
      <c r="D82" s="237"/>
      <c r="E82" s="237"/>
      <c r="F82" s="237"/>
    </row>
    <row r="83" spans="1:6" ht="8.1" customHeight="1">
      <c r="A83" s="219"/>
      <c r="B83" s="237"/>
      <c r="C83" s="237"/>
      <c r="D83" s="237"/>
      <c r="E83" s="237"/>
      <c r="F83" s="237"/>
    </row>
    <row r="84" spans="1:6" ht="8.1" customHeight="1">
      <c r="A84" s="219"/>
      <c r="B84" s="237"/>
      <c r="C84" s="237"/>
      <c r="D84" s="237"/>
      <c r="E84" s="237"/>
      <c r="F84" s="237"/>
    </row>
    <row r="85" spans="1:6" ht="8.1" customHeight="1">
      <c r="A85" s="219"/>
      <c r="B85" s="237"/>
      <c r="C85" s="237"/>
      <c r="D85" s="237"/>
      <c r="E85" s="237"/>
      <c r="F85" s="237"/>
    </row>
    <row r="86" spans="1:6" ht="8.1" customHeight="1">
      <c r="A86" s="219"/>
      <c r="B86" s="237"/>
      <c r="C86" s="237"/>
      <c r="D86" s="237"/>
      <c r="E86" s="237"/>
      <c r="F86" s="237"/>
    </row>
    <row r="87" spans="1:6" ht="8.1" customHeight="1">
      <c r="A87" s="219"/>
      <c r="B87" s="237"/>
      <c r="C87" s="237"/>
      <c r="D87" s="237"/>
      <c r="E87" s="237"/>
      <c r="F87" s="237"/>
    </row>
    <row r="88" spans="1:6" ht="8.1" customHeight="1">
      <c r="A88" s="219"/>
      <c r="B88" s="237"/>
      <c r="C88" s="237"/>
      <c r="D88" s="237"/>
      <c r="E88" s="237"/>
      <c r="F88" s="237"/>
    </row>
    <row r="89" spans="1:6" ht="8.1" customHeight="1">
      <c r="A89" s="219"/>
      <c r="B89" s="237"/>
      <c r="C89" s="237"/>
      <c r="D89" s="237"/>
      <c r="E89" s="237"/>
      <c r="F89" s="237"/>
    </row>
    <row r="90" spans="1:6" ht="8.1" customHeight="1">
      <c r="A90" s="219"/>
      <c r="B90" s="237"/>
      <c r="C90" s="237"/>
      <c r="D90" s="237"/>
      <c r="E90" s="237"/>
      <c r="F90" s="237"/>
    </row>
    <row r="91" spans="1:6" ht="8.1" customHeight="1">
      <c r="A91" s="219"/>
      <c r="B91" s="237"/>
      <c r="C91" s="237"/>
      <c r="D91" s="237"/>
      <c r="E91" s="237"/>
      <c r="F91" s="237"/>
    </row>
    <row r="92" spans="1:6" ht="8.1" customHeight="1">
      <c r="A92" s="219"/>
      <c r="B92" s="237"/>
      <c r="C92" s="237"/>
      <c r="D92" s="237"/>
      <c r="E92" s="237"/>
      <c r="F92" s="237"/>
    </row>
    <row r="93" spans="1:6" ht="8.1" customHeight="1">
      <c r="A93" s="219"/>
      <c r="B93" s="237"/>
      <c r="C93" s="237"/>
      <c r="D93" s="237"/>
      <c r="E93" s="237"/>
      <c r="F93" s="237"/>
    </row>
    <row r="94" spans="1:6" ht="8.1" customHeight="1">
      <c r="A94" s="219"/>
      <c r="B94" s="237"/>
      <c r="C94" s="237"/>
      <c r="D94" s="237"/>
      <c r="E94" s="237"/>
      <c r="F94" s="237"/>
    </row>
    <row r="95" spans="1:6" ht="8.1" customHeight="1">
      <c r="A95" s="219"/>
      <c r="B95" s="237"/>
      <c r="C95" s="237"/>
      <c r="D95" s="237"/>
      <c r="E95" s="237"/>
      <c r="F95" s="237"/>
    </row>
    <row r="96" spans="1:6" ht="8.1" customHeight="1">
      <c r="A96" s="219"/>
      <c r="B96" s="237"/>
      <c r="C96" s="237"/>
      <c r="D96" s="237"/>
      <c r="E96" s="237"/>
      <c r="F96" s="237"/>
    </row>
    <row r="97" spans="1:6" ht="9" customHeight="1">
      <c r="A97" s="208" t="s">
        <v>481</v>
      </c>
    </row>
    <row r="98" spans="1:6" ht="6" customHeight="1">
      <c r="A98" s="208"/>
      <c r="F98" s="399" t="s">
        <v>482</v>
      </c>
    </row>
    <row r="99" spans="1:6" ht="12.95" customHeight="1">
      <c r="A99" s="654" t="s">
        <v>266</v>
      </c>
      <c r="B99" s="639" t="s">
        <v>483</v>
      </c>
      <c r="C99" s="639"/>
      <c r="D99" s="639"/>
      <c r="E99" s="639"/>
      <c r="F99" s="653"/>
    </row>
    <row r="100" spans="1:6" ht="12.95" customHeight="1">
      <c r="A100" s="654"/>
      <c r="B100" s="400">
        <v>2013</v>
      </c>
      <c r="C100" s="401">
        <v>2014</v>
      </c>
      <c r="D100" s="401">
        <v>2015</v>
      </c>
      <c r="E100" s="401">
        <v>2016</v>
      </c>
      <c r="F100" s="401">
        <v>2017</v>
      </c>
    </row>
    <row r="101" spans="1:6" ht="9.9499999999999993" customHeight="1">
      <c r="A101" s="403" t="s">
        <v>484</v>
      </c>
      <c r="B101" s="402">
        <v>2808.5830000000001</v>
      </c>
      <c r="C101" s="402">
        <v>7582.7910000000002</v>
      </c>
      <c r="D101" s="402">
        <v>3483</v>
      </c>
      <c r="E101" s="402">
        <v>3349</v>
      </c>
      <c r="F101" s="402">
        <v>6146.63</v>
      </c>
    </row>
    <row r="102" spans="1:6" ht="9.9499999999999993" customHeight="1">
      <c r="A102" s="403" t="s">
        <v>485</v>
      </c>
      <c r="B102" s="402">
        <v>9544.9549999999999</v>
      </c>
      <c r="C102" s="402">
        <v>12261.875</v>
      </c>
      <c r="D102" s="402">
        <v>11978.343000000001</v>
      </c>
      <c r="E102" s="402">
        <v>6504</v>
      </c>
      <c r="F102" s="402">
        <v>7127.2650000000003</v>
      </c>
    </row>
    <row r="103" spans="1:6" ht="9.9499999999999993" customHeight="1">
      <c r="A103" s="403" t="s">
        <v>486</v>
      </c>
      <c r="B103" s="402">
        <v>106741.618</v>
      </c>
      <c r="C103" s="402">
        <v>77462.872000000003</v>
      </c>
      <c r="D103" s="402">
        <v>89540.853000000003</v>
      </c>
      <c r="E103" s="402">
        <v>24769</v>
      </c>
      <c r="F103" s="402">
        <v>40519.597999999998</v>
      </c>
    </row>
    <row r="104" spans="1:6" ht="9.9499999999999993" customHeight="1">
      <c r="A104" s="403" t="s">
        <v>487</v>
      </c>
      <c r="B104" s="402">
        <v>0</v>
      </c>
      <c r="C104" s="402">
        <v>0</v>
      </c>
      <c r="D104" s="402">
        <v>0</v>
      </c>
      <c r="E104" s="402">
        <v>33045</v>
      </c>
      <c r="F104" s="402">
        <v>0</v>
      </c>
    </row>
    <row r="105" spans="1:6" s="45" customFormat="1" ht="9.9499999999999993" customHeight="1">
      <c r="A105" s="403" t="s">
        <v>488</v>
      </c>
      <c r="B105" s="402">
        <v>1607.06</v>
      </c>
      <c r="C105" s="402">
        <v>1865.04</v>
      </c>
      <c r="D105" s="402">
        <v>1490.98</v>
      </c>
      <c r="E105" s="402">
        <v>1505</v>
      </c>
      <c r="F105" s="402">
        <v>1691.1769999999999</v>
      </c>
    </row>
    <row r="106" spans="1:6" ht="9.9499999999999993" customHeight="1">
      <c r="A106" s="403" t="s">
        <v>489</v>
      </c>
      <c r="B106" s="402">
        <v>1629.683</v>
      </c>
      <c r="C106" s="402">
        <v>2157.7620000000002</v>
      </c>
      <c r="D106" s="402">
        <v>6013.9129999999996</v>
      </c>
      <c r="E106" s="402">
        <v>14014</v>
      </c>
      <c r="F106" s="402">
        <v>0</v>
      </c>
    </row>
    <row r="107" spans="1:6" ht="9.9499999999999993" customHeight="1">
      <c r="A107" s="403" t="s">
        <v>490</v>
      </c>
      <c r="B107" s="402">
        <v>103.14700000000001</v>
      </c>
      <c r="C107" s="402">
        <v>230.88800000000001</v>
      </c>
      <c r="D107" s="402">
        <v>6229.3419999999996</v>
      </c>
      <c r="E107" s="402">
        <v>0</v>
      </c>
      <c r="F107" s="402">
        <v>3726.3539999999998</v>
      </c>
    </row>
    <row r="108" spans="1:6" ht="9.9499999999999993" customHeight="1">
      <c r="A108" s="403" t="s">
        <v>491</v>
      </c>
      <c r="B108" s="402">
        <v>4273.1549999999997</v>
      </c>
      <c r="C108" s="402">
        <v>4138.027</v>
      </c>
      <c r="D108" s="402">
        <v>2292</v>
      </c>
      <c r="E108" s="402">
        <v>0</v>
      </c>
      <c r="F108" s="402">
        <v>0</v>
      </c>
    </row>
    <row r="109" spans="1:6" ht="9.9499999999999993" customHeight="1">
      <c r="A109" s="403" t="s">
        <v>492</v>
      </c>
      <c r="B109" s="402">
        <v>19493.526999999998</v>
      </c>
      <c r="C109" s="402">
        <v>27500</v>
      </c>
      <c r="D109" s="402">
        <v>25652.32</v>
      </c>
      <c r="E109" s="402">
        <v>24290</v>
      </c>
      <c r="F109" s="402">
        <v>98827.663</v>
      </c>
    </row>
    <row r="110" spans="1:6" ht="9.9499999999999993" customHeight="1">
      <c r="A110" s="403" t="s">
        <v>493</v>
      </c>
      <c r="B110" s="402">
        <v>808.81700000000001</v>
      </c>
      <c r="C110" s="402">
        <v>3693.0720000000001</v>
      </c>
      <c r="D110" s="402">
        <v>2331.5030000000002</v>
      </c>
      <c r="E110" s="402">
        <v>4485</v>
      </c>
      <c r="F110" s="402">
        <v>3495.63</v>
      </c>
    </row>
    <row r="111" spans="1:6" ht="9.9499999999999993" customHeight="1">
      <c r="A111" s="403" t="s">
        <v>494</v>
      </c>
      <c r="B111" s="402">
        <v>114907.916</v>
      </c>
      <c r="C111" s="402">
        <v>70719.75</v>
      </c>
      <c r="D111" s="402">
        <v>48000</v>
      </c>
      <c r="E111" s="402">
        <v>0</v>
      </c>
      <c r="F111" s="402">
        <v>0</v>
      </c>
    </row>
    <row r="112" spans="1:6" ht="9.9499999999999993" customHeight="1">
      <c r="A112" s="403" t="s">
        <v>495</v>
      </c>
      <c r="B112" s="402">
        <v>4430.692</v>
      </c>
      <c r="C112" s="402">
        <v>4388.8969999999999</v>
      </c>
      <c r="D112" s="402">
        <v>0</v>
      </c>
      <c r="E112" s="402">
        <v>0</v>
      </c>
      <c r="F112" s="402">
        <v>0</v>
      </c>
    </row>
    <row r="113" spans="1:6" s="3" customFormat="1" ht="9.9499999999999993" customHeight="1">
      <c r="A113" s="402" t="s">
        <v>496</v>
      </c>
      <c r="B113" s="402">
        <v>330.22199999999998</v>
      </c>
      <c r="C113" s="402">
        <v>1676.297</v>
      </c>
      <c r="D113" s="402">
        <v>761.25300000000004</v>
      </c>
      <c r="E113" s="402">
        <v>1013</v>
      </c>
      <c r="F113" s="402">
        <v>714.32</v>
      </c>
    </row>
    <row r="114" spans="1:6" ht="9.9499999999999993" customHeight="1">
      <c r="A114" s="403" t="s">
        <v>497</v>
      </c>
      <c r="B114" s="402">
        <v>67183.869000000006</v>
      </c>
      <c r="C114" s="402">
        <v>24940.231</v>
      </c>
      <c r="D114" s="402">
        <v>3200</v>
      </c>
      <c r="E114" s="402">
        <v>0</v>
      </c>
      <c r="F114" s="402">
        <v>0</v>
      </c>
    </row>
    <row r="115" spans="1:6" ht="9.9499999999999993" customHeight="1">
      <c r="A115" s="402" t="s">
        <v>498</v>
      </c>
      <c r="B115" s="402">
        <v>0</v>
      </c>
      <c r="C115" s="402">
        <v>0</v>
      </c>
      <c r="D115" s="402">
        <v>0</v>
      </c>
      <c r="E115" s="402">
        <v>0</v>
      </c>
      <c r="F115" s="402">
        <v>9842.7099999999991</v>
      </c>
    </row>
    <row r="116" spans="1:6" ht="9.9499999999999993" customHeight="1">
      <c r="A116" s="402" t="s">
        <v>499</v>
      </c>
      <c r="B116" s="402">
        <v>0</v>
      </c>
      <c r="C116" s="402">
        <v>52434.356</v>
      </c>
      <c r="D116" s="402">
        <v>24495.983</v>
      </c>
      <c r="E116" s="402">
        <v>160126</v>
      </c>
      <c r="F116" s="402">
        <v>37877.455999999998</v>
      </c>
    </row>
    <row r="117" spans="1:6" ht="9.9499999999999993" customHeight="1">
      <c r="A117" s="403" t="s">
        <v>500</v>
      </c>
      <c r="B117" s="402">
        <v>0</v>
      </c>
      <c r="C117" s="402">
        <v>14705.666999999999</v>
      </c>
      <c r="D117" s="402">
        <v>0</v>
      </c>
      <c r="E117" s="402">
        <v>0</v>
      </c>
      <c r="F117" s="402">
        <v>0</v>
      </c>
    </row>
    <row r="118" spans="1:6" ht="9.9499999999999993" customHeight="1">
      <c r="A118" s="403" t="s">
        <v>501</v>
      </c>
      <c r="B118" s="402">
        <v>19661.785</v>
      </c>
      <c r="C118" s="402">
        <v>22665.262999999999</v>
      </c>
      <c r="D118" s="402">
        <v>32752.98</v>
      </c>
      <c r="E118" s="402">
        <v>98449</v>
      </c>
      <c r="F118" s="402">
        <v>143043.041</v>
      </c>
    </row>
    <row r="120" spans="1:6" ht="9" customHeight="1">
      <c r="A120" s="208" t="s">
        <v>481</v>
      </c>
    </row>
    <row r="121" spans="1:6" ht="6" customHeight="1">
      <c r="A121" s="208"/>
      <c r="F121" s="399" t="s">
        <v>125</v>
      </c>
    </row>
    <row r="122" spans="1:6" ht="12.95" customHeight="1">
      <c r="A122" s="654" t="s">
        <v>266</v>
      </c>
      <c r="B122" s="639" t="s">
        <v>483</v>
      </c>
      <c r="C122" s="639"/>
      <c r="D122" s="639"/>
      <c r="E122" s="639"/>
      <c r="F122" s="653"/>
    </row>
    <row r="123" spans="1:6" ht="12.95" customHeight="1">
      <c r="A123" s="654"/>
      <c r="B123" s="400">
        <v>2013</v>
      </c>
      <c r="C123" s="401">
        <v>2014</v>
      </c>
      <c r="D123" s="401">
        <v>2015</v>
      </c>
      <c r="E123" s="401">
        <v>2016</v>
      </c>
      <c r="F123" s="401">
        <v>2017</v>
      </c>
    </row>
    <row r="124" spans="1:6" ht="9.9499999999999993" customHeight="1">
      <c r="A124" s="403" t="s">
        <v>502</v>
      </c>
      <c r="B124" s="402">
        <v>5245.741</v>
      </c>
      <c r="C124" s="402">
        <v>7960.2</v>
      </c>
      <c r="D124" s="402">
        <v>72910.323000000004</v>
      </c>
      <c r="E124" s="402">
        <v>211539</v>
      </c>
      <c r="F124" s="402">
        <v>11832.877</v>
      </c>
    </row>
    <row r="125" spans="1:6" ht="9.9499999999999993" customHeight="1">
      <c r="A125" s="403" t="s">
        <v>503</v>
      </c>
      <c r="B125" s="402">
        <v>1165.51</v>
      </c>
      <c r="C125" s="402">
        <v>4106.9040000000005</v>
      </c>
      <c r="D125" s="402">
        <v>3370.6419999999998</v>
      </c>
      <c r="E125" s="402">
        <v>1501</v>
      </c>
      <c r="F125" s="402">
        <v>3216.0619999999999</v>
      </c>
    </row>
    <row r="126" spans="1:6" ht="9.9499999999999993" customHeight="1">
      <c r="A126" s="403" t="s">
        <v>504</v>
      </c>
      <c r="B126" s="402">
        <v>0</v>
      </c>
      <c r="C126" s="402">
        <v>0</v>
      </c>
      <c r="D126" s="402">
        <v>8180</v>
      </c>
      <c r="E126" s="402">
        <v>10332</v>
      </c>
      <c r="F126" s="402">
        <v>2379.9969999999998</v>
      </c>
    </row>
    <row r="127" spans="1:6" ht="9.9499999999999993" customHeight="1">
      <c r="A127" s="403" t="s">
        <v>505</v>
      </c>
      <c r="B127" s="402">
        <v>11404.8</v>
      </c>
      <c r="C127" s="402">
        <v>7867.2</v>
      </c>
      <c r="D127" s="402">
        <v>7350</v>
      </c>
      <c r="E127" s="402">
        <v>4855</v>
      </c>
      <c r="F127" s="402">
        <v>2680.5</v>
      </c>
    </row>
    <row r="128" spans="1:6" ht="9.9499999999999993" customHeight="1">
      <c r="A128" s="403" t="s">
        <v>506</v>
      </c>
      <c r="B128" s="402">
        <v>0</v>
      </c>
      <c r="C128" s="402">
        <v>0</v>
      </c>
      <c r="D128" s="402">
        <v>0</v>
      </c>
      <c r="E128" s="402">
        <v>0</v>
      </c>
      <c r="F128" s="402">
        <v>58496.845999999998</v>
      </c>
    </row>
    <row r="129" spans="1:6" ht="9.9499999999999993" customHeight="1">
      <c r="A129" s="402" t="s">
        <v>507</v>
      </c>
      <c r="B129" s="402">
        <v>84096.091</v>
      </c>
      <c r="C129" s="402">
        <v>75549.426999999996</v>
      </c>
      <c r="D129" s="402">
        <v>86418.107999999993</v>
      </c>
      <c r="E129" s="402">
        <v>100634</v>
      </c>
      <c r="F129" s="402">
        <v>76600</v>
      </c>
    </row>
    <row r="130" spans="1:6" ht="9.9499999999999993" customHeight="1">
      <c r="A130" s="403" t="s">
        <v>476</v>
      </c>
      <c r="B130" s="402">
        <v>15675.596</v>
      </c>
      <c r="C130" s="402">
        <v>24031.58</v>
      </c>
      <c r="D130" s="402">
        <v>18314.428</v>
      </c>
      <c r="E130" s="402">
        <v>21579</v>
      </c>
      <c r="F130" s="402">
        <v>61644.802000000003</v>
      </c>
    </row>
    <row r="131" spans="1:6" ht="9.9499999999999993" customHeight="1">
      <c r="A131" s="403" t="s">
        <v>508</v>
      </c>
      <c r="B131" s="402">
        <v>337.839</v>
      </c>
      <c r="C131" s="402">
        <v>2586.8620000000001</v>
      </c>
      <c r="D131" s="402">
        <v>2956</v>
      </c>
      <c r="E131" s="402">
        <v>2989</v>
      </c>
      <c r="F131" s="402">
        <v>3294.5619999999999</v>
      </c>
    </row>
    <row r="132" spans="1:6" ht="9.9499999999999993" customHeight="1">
      <c r="A132" s="60" t="s">
        <v>477</v>
      </c>
      <c r="B132" s="402">
        <v>235589.995</v>
      </c>
      <c r="C132" s="402">
        <v>259269.75099999999</v>
      </c>
      <c r="D132" s="402">
        <v>152475</v>
      </c>
      <c r="E132" s="402">
        <v>177001</v>
      </c>
      <c r="F132" s="402">
        <v>139908.97099999999</v>
      </c>
    </row>
    <row r="133" spans="1:6" ht="9.9499999999999993" customHeight="1">
      <c r="A133" s="404" t="s">
        <v>146</v>
      </c>
      <c r="B133" s="406">
        <f>SUM(B101:B132)-B123</f>
        <v>707040.60100000002</v>
      </c>
      <c r="C133" s="406">
        <f>SUM(C101:C132)-C123</f>
        <v>709794.71200000006</v>
      </c>
      <c r="D133" s="406">
        <f>SUM(D101:D132)-D123</f>
        <v>610196.97100000002</v>
      </c>
      <c r="E133" s="406">
        <f>SUM(E101:E132)-E123</f>
        <v>901979</v>
      </c>
      <c r="F133" s="406">
        <f>SUM(F101:F132)-F123</f>
        <v>713066.46100000001</v>
      </c>
    </row>
    <row r="134" spans="1:6" ht="6.95" customHeight="1">
      <c r="A134" s="23" t="s">
        <v>478</v>
      </c>
    </row>
    <row r="135" spans="1:6" ht="9.9499999999999993" customHeight="1">
      <c r="A135" s="219"/>
      <c r="B135" s="402"/>
      <c r="C135" s="402"/>
      <c r="D135" s="237"/>
      <c r="E135" s="237"/>
      <c r="F135" s="237"/>
    </row>
    <row r="136" spans="1:6" ht="9.9499999999999993" customHeight="1">
      <c r="A136" s="219"/>
      <c r="B136" s="237"/>
      <c r="C136" s="237"/>
      <c r="D136" s="237"/>
      <c r="E136" s="237"/>
      <c r="F136" s="237"/>
    </row>
    <row r="137" spans="1:6" ht="9.9499999999999993" customHeight="1">
      <c r="A137" s="219"/>
      <c r="B137" s="237"/>
      <c r="C137" s="237"/>
      <c r="D137" s="237"/>
      <c r="E137" s="237"/>
      <c r="F137" s="237"/>
    </row>
    <row r="138" spans="1:6" ht="9.9499999999999993" customHeight="1">
      <c r="A138" s="219"/>
      <c r="B138" s="237"/>
      <c r="C138" s="237"/>
      <c r="D138" s="237"/>
      <c r="E138" s="237"/>
      <c r="F138" s="237"/>
    </row>
    <row r="139" spans="1:6" ht="9.9499999999999993" customHeight="1">
      <c r="A139" s="219"/>
      <c r="B139" s="237"/>
      <c r="C139" s="237"/>
      <c r="D139" s="237"/>
      <c r="E139" s="237"/>
      <c r="F139" s="237"/>
    </row>
    <row r="140" spans="1:6" ht="9.9499999999999993" customHeight="1">
      <c r="A140" s="219"/>
      <c r="B140" s="237"/>
      <c r="C140" s="237"/>
      <c r="D140" s="237"/>
      <c r="E140" s="237"/>
      <c r="F140" s="237"/>
    </row>
    <row r="141" spans="1:6" ht="9.9499999999999993" customHeight="1">
      <c r="A141" s="219"/>
      <c r="B141" s="237"/>
      <c r="C141" s="237"/>
      <c r="D141" s="237"/>
      <c r="E141" s="237"/>
      <c r="F141" s="237"/>
    </row>
    <row r="142" spans="1:6" ht="9.9499999999999993" customHeight="1">
      <c r="A142" s="219"/>
      <c r="B142" s="237"/>
      <c r="C142" s="237"/>
      <c r="D142" s="237"/>
      <c r="E142" s="237"/>
      <c r="F142" s="237"/>
    </row>
    <row r="143" spans="1:6" ht="9.9499999999999993" customHeight="1">
      <c r="A143" s="219"/>
      <c r="B143" s="237"/>
      <c r="C143" s="237"/>
      <c r="D143" s="237"/>
      <c r="E143" s="237"/>
      <c r="F143" s="237"/>
    </row>
    <row r="144" spans="1:6" ht="9" customHeight="1">
      <c r="A144" s="208" t="s">
        <v>509</v>
      </c>
    </row>
    <row r="145" spans="1:6" ht="6" customHeight="1">
      <c r="A145" s="208"/>
      <c r="F145" s="399" t="s">
        <v>482</v>
      </c>
    </row>
    <row r="146" spans="1:6" ht="12.95" customHeight="1">
      <c r="A146" s="637" t="s">
        <v>266</v>
      </c>
      <c r="B146" s="635" t="s">
        <v>510</v>
      </c>
      <c r="C146" s="635"/>
      <c r="D146" s="635"/>
      <c r="E146" s="635"/>
      <c r="F146" s="636"/>
    </row>
    <row r="147" spans="1:6" ht="12.95" customHeight="1">
      <c r="A147" s="637"/>
      <c r="B147" s="400">
        <v>2013</v>
      </c>
      <c r="C147" s="401">
        <v>2014</v>
      </c>
      <c r="D147" s="401">
        <v>2015</v>
      </c>
      <c r="E147" s="401">
        <v>2016</v>
      </c>
      <c r="F147" s="401">
        <v>2017</v>
      </c>
    </row>
    <row r="148" spans="1:6" ht="9.9499999999999993" customHeight="1">
      <c r="A148" s="403" t="s">
        <v>484</v>
      </c>
      <c r="B148" s="402">
        <v>2266.6010000000001</v>
      </c>
      <c r="C148" s="402">
        <v>9381.9529999999995</v>
      </c>
      <c r="D148" s="402">
        <v>4450</v>
      </c>
      <c r="E148" s="402">
        <v>2905</v>
      </c>
      <c r="F148" s="402">
        <v>5063.518</v>
      </c>
    </row>
    <row r="149" spans="1:6" ht="9.9499999999999993" customHeight="1">
      <c r="A149" s="403" t="s">
        <v>511</v>
      </c>
      <c r="B149" s="402">
        <v>18079.066999999999</v>
      </c>
      <c r="C149" s="402">
        <v>22514.487000000001</v>
      </c>
      <c r="D149" s="402">
        <v>17049.962</v>
      </c>
      <c r="E149" s="402">
        <v>7328</v>
      </c>
      <c r="F149" s="402">
        <v>9418.9040000000005</v>
      </c>
    </row>
    <row r="150" spans="1:6" ht="9.9499999999999993" customHeight="1">
      <c r="A150" s="403" t="s">
        <v>486</v>
      </c>
      <c r="B150" s="402">
        <v>20195.382000000001</v>
      </c>
      <c r="C150" s="402">
        <v>14232.866</v>
      </c>
      <c r="D150" s="402">
        <v>13955.188</v>
      </c>
      <c r="E150" s="402">
        <v>6583</v>
      </c>
      <c r="F150" s="402">
        <v>10334.796</v>
      </c>
    </row>
    <row r="151" spans="1:6" ht="9.9499999999999993" customHeight="1">
      <c r="A151" s="403" t="s">
        <v>487</v>
      </c>
      <c r="B151" s="402">
        <v>0</v>
      </c>
      <c r="C151" s="402">
        <v>0</v>
      </c>
      <c r="D151" s="402">
        <v>0</v>
      </c>
      <c r="E151" s="402">
        <v>7131</v>
      </c>
      <c r="F151" s="402">
        <v>0</v>
      </c>
    </row>
    <row r="152" spans="1:6" ht="9.9499999999999993" customHeight="1">
      <c r="A152" s="403" t="s">
        <v>488</v>
      </c>
      <c r="B152" s="402">
        <v>4455.0709999999999</v>
      </c>
      <c r="C152" s="402">
        <v>5538.4430000000002</v>
      </c>
      <c r="D152" s="402">
        <v>4048.0369999999998</v>
      </c>
      <c r="E152" s="402">
        <v>3991</v>
      </c>
      <c r="F152" s="402">
        <v>4718.6170000000002</v>
      </c>
    </row>
    <row r="153" spans="1:6" ht="9.9499999999999993" customHeight="1">
      <c r="A153" s="403" t="s">
        <v>489</v>
      </c>
      <c r="B153" s="402">
        <v>3166.067</v>
      </c>
      <c r="C153" s="402">
        <v>5093.24</v>
      </c>
      <c r="D153" s="402">
        <v>12301.045</v>
      </c>
      <c r="E153" s="402">
        <v>22766</v>
      </c>
      <c r="F153" s="402">
        <v>0</v>
      </c>
    </row>
    <row r="154" spans="1:6" ht="9.9499999999999993" customHeight="1">
      <c r="A154" s="403" t="s">
        <v>490</v>
      </c>
      <c r="B154" s="402">
        <v>4173.393</v>
      </c>
      <c r="C154" s="402">
        <v>8720.4150000000009</v>
      </c>
      <c r="D154" s="402">
        <v>98362.065000000002</v>
      </c>
      <c r="E154" s="402">
        <v>0</v>
      </c>
      <c r="F154" s="402">
        <v>8566.01</v>
      </c>
    </row>
    <row r="155" spans="1:6" ht="9.9499999999999993" customHeight="1">
      <c r="A155" s="403" t="s">
        <v>491</v>
      </c>
      <c r="B155" s="402">
        <v>9309.6319999999996</v>
      </c>
      <c r="C155" s="402">
        <v>9505.9930000000004</v>
      </c>
      <c r="D155" s="402">
        <v>4961</v>
      </c>
      <c r="E155" s="402">
        <v>0</v>
      </c>
      <c r="F155" s="402">
        <v>0</v>
      </c>
    </row>
    <row r="156" spans="1:6" ht="9.9499999999999993" customHeight="1">
      <c r="A156" s="403" t="s">
        <v>492</v>
      </c>
      <c r="B156" s="402">
        <v>7667.2120000000004</v>
      </c>
      <c r="C156" s="402">
        <v>8465.4459999999999</v>
      </c>
      <c r="D156" s="402">
        <v>8534.7009999999991</v>
      </c>
      <c r="E156" s="402">
        <v>5624</v>
      </c>
      <c r="F156" s="402">
        <v>22673.530999999999</v>
      </c>
    </row>
    <row r="157" spans="1:6" ht="9.9499999999999993" customHeight="1">
      <c r="A157" s="403" t="s">
        <v>493</v>
      </c>
      <c r="B157" s="402">
        <v>1374.087</v>
      </c>
      <c r="C157" s="402">
        <v>7713.0640000000003</v>
      </c>
      <c r="D157" s="402">
        <v>4365.3909999999996</v>
      </c>
      <c r="E157" s="402">
        <v>7531</v>
      </c>
      <c r="F157" s="402">
        <v>6837.1779999999999</v>
      </c>
    </row>
    <row r="158" spans="1:6" ht="9.9499999999999993" customHeight="1">
      <c r="A158" s="403" t="s">
        <v>494</v>
      </c>
      <c r="B158" s="402">
        <v>10615.906000000001</v>
      </c>
      <c r="C158" s="402">
        <v>7197.7169999999996</v>
      </c>
      <c r="D158" s="402">
        <v>3995.7370000000001</v>
      </c>
      <c r="E158" s="402">
        <v>0</v>
      </c>
      <c r="F158" s="402">
        <v>0</v>
      </c>
    </row>
    <row r="159" spans="1:6" ht="9.9499999999999993" customHeight="1">
      <c r="A159" s="403" t="s">
        <v>495</v>
      </c>
      <c r="B159" s="402">
        <v>5790.1959999999999</v>
      </c>
      <c r="C159" s="402">
        <v>5235.9539999999997</v>
      </c>
      <c r="D159" s="402">
        <v>0</v>
      </c>
      <c r="E159" s="402">
        <v>0</v>
      </c>
      <c r="F159" s="402">
        <v>0</v>
      </c>
    </row>
    <row r="160" spans="1:6" ht="9.9499999999999993" customHeight="1">
      <c r="A160" s="403" t="s">
        <v>496</v>
      </c>
      <c r="B160" s="402">
        <v>1013.62</v>
      </c>
      <c r="C160" s="402">
        <v>7503.6880000000001</v>
      </c>
      <c r="D160" s="402">
        <v>2842.64</v>
      </c>
      <c r="E160" s="402">
        <v>2873</v>
      </c>
      <c r="F160" s="402">
        <v>2443.9259999999999</v>
      </c>
    </row>
    <row r="161" spans="1:6" ht="9.9499999999999993" customHeight="1">
      <c r="A161" s="403" t="s">
        <v>497</v>
      </c>
      <c r="B161" s="402">
        <v>22511.88</v>
      </c>
      <c r="C161" s="402">
        <v>16749.580999999998</v>
      </c>
      <c r="D161" s="402">
        <v>6836.3729999999996</v>
      </c>
      <c r="E161" s="402">
        <v>0</v>
      </c>
      <c r="F161" s="402">
        <v>0</v>
      </c>
    </row>
    <row r="162" spans="1:6" ht="9.9499999999999993" customHeight="1">
      <c r="A162" s="402" t="s">
        <v>498</v>
      </c>
      <c r="B162" s="402">
        <v>0</v>
      </c>
      <c r="C162" s="402">
        <v>0</v>
      </c>
      <c r="D162" s="402">
        <v>0</v>
      </c>
      <c r="E162" s="402">
        <v>0</v>
      </c>
      <c r="F162" s="402">
        <v>25046.385999999999</v>
      </c>
    </row>
    <row r="163" spans="1:6" ht="9.9499999999999993" customHeight="1">
      <c r="A163" s="402" t="s">
        <v>499</v>
      </c>
      <c r="B163" s="402">
        <v>0</v>
      </c>
      <c r="C163" s="402">
        <v>55313.822999999997</v>
      </c>
      <c r="D163" s="402">
        <v>19365.756000000001</v>
      </c>
      <c r="E163" s="402">
        <v>76430</v>
      </c>
      <c r="F163" s="402">
        <v>19865.313999999998</v>
      </c>
    </row>
    <row r="164" spans="1:6" ht="9.9499999999999993" customHeight="1">
      <c r="A164" s="403" t="s">
        <v>500</v>
      </c>
      <c r="B164" s="402">
        <v>0</v>
      </c>
      <c r="C164" s="402">
        <v>8323.7790000000005</v>
      </c>
      <c r="D164" s="402">
        <v>0</v>
      </c>
      <c r="E164" s="402">
        <v>0</v>
      </c>
      <c r="F164" s="402">
        <v>0</v>
      </c>
    </row>
    <row r="165" spans="1:6" ht="9.9499999999999993" customHeight="1">
      <c r="A165" s="403" t="s">
        <v>501</v>
      </c>
      <c r="B165" s="402">
        <v>9217.2870000000003</v>
      </c>
      <c r="C165" s="402">
        <v>11112.460999999999</v>
      </c>
      <c r="D165" s="402">
        <v>17484.814999999999</v>
      </c>
      <c r="E165" s="402">
        <v>20845</v>
      </c>
      <c r="F165" s="402">
        <v>47364.752</v>
      </c>
    </row>
    <row r="166" spans="1:6" ht="9" customHeight="1">
      <c r="A166" s="403"/>
      <c r="B166" s="402"/>
      <c r="C166" s="402"/>
      <c r="D166" s="402"/>
      <c r="E166" s="402"/>
      <c r="F166" s="402"/>
    </row>
    <row r="167" spans="1:6" ht="9" customHeight="1">
      <c r="A167" s="208" t="s">
        <v>509</v>
      </c>
    </row>
    <row r="168" spans="1:6" ht="6" customHeight="1">
      <c r="A168" s="208"/>
      <c r="F168" s="399" t="s">
        <v>125</v>
      </c>
    </row>
    <row r="169" spans="1:6" ht="12.95" customHeight="1">
      <c r="A169" s="637" t="s">
        <v>266</v>
      </c>
      <c r="B169" s="635" t="s">
        <v>510</v>
      </c>
      <c r="C169" s="635"/>
      <c r="D169" s="635"/>
      <c r="E169" s="635"/>
      <c r="F169" s="636"/>
    </row>
    <row r="170" spans="1:6" ht="12.95" customHeight="1">
      <c r="A170" s="637"/>
      <c r="B170" s="400">
        <v>2013</v>
      </c>
      <c r="C170" s="401">
        <v>2014</v>
      </c>
      <c r="D170" s="401">
        <v>2015</v>
      </c>
      <c r="E170" s="401">
        <v>2016</v>
      </c>
      <c r="F170" s="401">
        <v>2017</v>
      </c>
    </row>
    <row r="171" spans="1:6" ht="9.9499999999999993" customHeight="1">
      <c r="A171" s="403" t="s">
        <v>502</v>
      </c>
      <c r="B171" s="402">
        <v>6109.8620000000001</v>
      </c>
      <c r="C171" s="402">
        <v>9714.8080000000009</v>
      </c>
      <c r="D171" s="402">
        <v>58529.296000000002</v>
      </c>
      <c r="E171" s="402">
        <v>143786</v>
      </c>
      <c r="F171" s="402">
        <v>13740.759</v>
      </c>
    </row>
    <row r="172" spans="1:6" ht="9.9499999999999993" customHeight="1">
      <c r="A172" s="403" t="s">
        <v>503</v>
      </c>
      <c r="B172" s="402">
        <v>10394.842000000001</v>
      </c>
      <c r="C172" s="402">
        <v>29943.539000000001</v>
      </c>
      <c r="D172" s="402">
        <v>19773.085999999999</v>
      </c>
      <c r="E172" s="402">
        <v>5637</v>
      </c>
      <c r="F172" s="402">
        <v>5655.576</v>
      </c>
    </row>
    <row r="173" spans="1:6" ht="9.9499999999999993" customHeight="1">
      <c r="A173" s="403" t="s">
        <v>504</v>
      </c>
      <c r="B173" s="402">
        <v>0</v>
      </c>
      <c r="C173" s="402">
        <v>0</v>
      </c>
      <c r="D173" s="402">
        <v>17303</v>
      </c>
      <c r="E173" s="402">
        <v>19604</v>
      </c>
      <c r="F173" s="402">
        <v>5594.3190000000004</v>
      </c>
    </row>
    <row r="174" spans="1:6" ht="9.9499999999999993" customHeight="1">
      <c r="A174" s="403" t="s">
        <v>505</v>
      </c>
      <c r="B174" s="402">
        <v>11989.249</v>
      </c>
      <c r="C174" s="402">
        <v>8989.2870000000003</v>
      </c>
      <c r="D174" s="402">
        <v>7035.2370000000001</v>
      </c>
      <c r="E174" s="402">
        <v>3775</v>
      </c>
      <c r="F174" s="402">
        <v>2516.1129999999998</v>
      </c>
    </row>
    <row r="175" spans="1:6" ht="9.9499999999999993" customHeight="1">
      <c r="A175" s="403" t="s">
        <v>506</v>
      </c>
      <c r="B175" s="402">
        <v>0</v>
      </c>
      <c r="C175" s="402">
        <v>0</v>
      </c>
      <c r="D175" s="402">
        <v>0</v>
      </c>
      <c r="E175" s="402">
        <v>0</v>
      </c>
      <c r="F175" s="402">
        <v>50575.790999999997</v>
      </c>
    </row>
    <row r="176" spans="1:6" ht="9.9499999999999993" customHeight="1">
      <c r="A176" s="403" t="s">
        <v>507</v>
      </c>
      <c r="B176" s="402">
        <v>27707.81</v>
      </c>
      <c r="C176" s="402">
        <v>22657.401000000002</v>
      </c>
      <c r="D176" s="402">
        <v>19767.775000000001</v>
      </c>
      <c r="E176" s="402">
        <v>19020</v>
      </c>
      <c r="F176" s="402">
        <v>14530.749</v>
      </c>
    </row>
    <row r="177" spans="1:6" ht="9.9499999999999993" customHeight="1">
      <c r="A177" s="403" t="s">
        <v>476</v>
      </c>
      <c r="B177" s="402">
        <v>47617.898000000001</v>
      </c>
      <c r="C177" s="402">
        <v>74627.058000000005</v>
      </c>
      <c r="D177" s="402">
        <v>72774.813999999998</v>
      </c>
      <c r="E177" s="402">
        <v>64177</v>
      </c>
      <c r="F177" s="402">
        <v>176816.96599999999</v>
      </c>
    </row>
    <row r="178" spans="1:6" ht="9.9499999999999993" customHeight="1">
      <c r="A178" s="403" t="s">
        <v>508</v>
      </c>
      <c r="B178" s="402">
        <v>662.88300000000004</v>
      </c>
      <c r="C178" s="402">
        <v>9100.4549999999999</v>
      </c>
      <c r="D178" s="402">
        <v>7609</v>
      </c>
      <c r="E178" s="402">
        <v>3951</v>
      </c>
      <c r="F178" s="402">
        <v>4814.5309999999999</v>
      </c>
    </row>
    <row r="179" spans="1:6" ht="9.9499999999999993" customHeight="1">
      <c r="A179" s="60" t="s">
        <v>477</v>
      </c>
      <c r="B179" s="402">
        <v>271657.99200000003</v>
      </c>
      <c r="C179" s="402">
        <v>223697.66800000001</v>
      </c>
      <c r="D179" s="402">
        <v>199546</v>
      </c>
      <c r="E179" s="402">
        <v>188062</v>
      </c>
      <c r="F179" s="402">
        <v>207910.40700000001</v>
      </c>
    </row>
    <row r="180" spans="1:6" ht="9.9499999999999993" customHeight="1">
      <c r="A180" s="404" t="s">
        <v>146</v>
      </c>
      <c r="B180" s="406">
        <f>SUM(B148:B179)-B170</f>
        <v>495975.93700000003</v>
      </c>
      <c r="C180" s="406">
        <f>SUM(C148:C179)-C170</f>
        <v>581333.12600000005</v>
      </c>
      <c r="D180" s="406">
        <f>SUM(D148:D179)-D170</f>
        <v>620890.91800000006</v>
      </c>
      <c r="E180" s="406">
        <f>SUM(E148:E179)-E170</f>
        <v>612019</v>
      </c>
      <c r="F180" s="406">
        <f>SUM(F148:F179)-F170</f>
        <v>644488.14299999992</v>
      </c>
    </row>
    <row r="181" spans="1:6" ht="6.95" customHeight="1">
      <c r="A181" s="23" t="s">
        <v>478</v>
      </c>
    </row>
    <row r="182" spans="1:6" ht="9" customHeight="1">
      <c r="E182" s="237"/>
    </row>
    <row r="183" spans="1:6" ht="9" customHeight="1">
      <c r="B183" s="237"/>
      <c r="E183" s="237"/>
    </row>
    <row r="185" spans="1:6" ht="9" customHeight="1">
      <c r="E185" s="237"/>
    </row>
    <row r="193" ht="5.0999999999999996" customHeight="1"/>
    <row r="194" ht="10.35" customHeight="1"/>
    <row r="195" ht="10.35" customHeight="1"/>
  </sheetData>
  <mergeCells count="16">
    <mergeCell ref="B122:F122"/>
    <mergeCell ref="B146:F146"/>
    <mergeCell ref="B169:F169"/>
    <mergeCell ref="A5:A6"/>
    <mergeCell ref="A26:A27"/>
    <mergeCell ref="A49:A50"/>
    <mergeCell ref="A72:A73"/>
    <mergeCell ref="A99:A100"/>
    <mergeCell ref="A122:A123"/>
    <mergeCell ref="A146:A147"/>
    <mergeCell ref="A169:A170"/>
    <mergeCell ref="B5:F5"/>
    <mergeCell ref="B26:F26"/>
    <mergeCell ref="B49:F49"/>
    <mergeCell ref="B72:F72"/>
    <mergeCell ref="B99:F99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zoomScale="180" zoomScaleNormal="180" workbookViewId="0">
      <selection activeCell="A29" sqref="A29"/>
    </sheetView>
  </sheetViews>
  <sheetFormatPr defaultColWidth="9.140625" defaultRowHeight="9" customHeight="1"/>
  <cols>
    <col min="1" max="1" width="9.5703125" style="2" customWidth="1"/>
    <col min="2" max="7" width="8.7109375" style="2" customWidth="1"/>
    <col min="8" max="16384" width="9.140625" style="2"/>
  </cols>
  <sheetData>
    <row r="1" spans="1:12" ht="9" customHeight="1">
      <c r="A1" s="261" t="s">
        <v>512</v>
      </c>
    </row>
    <row r="2" spans="1:12" ht="12.95" customHeight="1">
      <c r="A2" s="637" t="s">
        <v>144</v>
      </c>
      <c r="B2" s="635" t="s">
        <v>513</v>
      </c>
      <c r="C2" s="635"/>
      <c r="D2" s="635"/>
      <c r="E2" s="635"/>
      <c r="F2" s="635"/>
      <c r="G2" s="636"/>
    </row>
    <row r="3" spans="1:12" ht="12.95" customHeight="1">
      <c r="A3" s="637"/>
      <c r="B3" s="635" t="s">
        <v>514</v>
      </c>
      <c r="C3" s="635" t="s">
        <v>515</v>
      </c>
      <c r="D3" s="635" t="s">
        <v>516</v>
      </c>
      <c r="E3" s="635"/>
      <c r="F3" s="635"/>
      <c r="G3" s="636" t="s">
        <v>517</v>
      </c>
    </row>
    <row r="4" spans="1:12" ht="20.100000000000001" customHeight="1">
      <c r="A4" s="637"/>
      <c r="B4" s="635"/>
      <c r="C4" s="635"/>
      <c r="D4" s="256" t="s">
        <v>146</v>
      </c>
      <c r="E4" s="262" t="s">
        <v>518</v>
      </c>
      <c r="F4" s="262" t="s">
        <v>519</v>
      </c>
      <c r="G4" s="636"/>
    </row>
    <row r="5" spans="1:12" ht="9.9499999999999993" customHeight="1">
      <c r="A5" s="16">
        <v>2013</v>
      </c>
      <c r="B5" s="385">
        <f>C5+D5+G5</f>
        <v>742270</v>
      </c>
      <c r="C5" s="170">
        <v>5524</v>
      </c>
      <c r="D5" s="385">
        <f>E5+F5</f>
        <v>735085</v>
      </c>
      <c r="E5" s="170">
        <v>664764</v>
      </c>
      <c r="F5" s="170">
        <v>70321</v>
      </c>
      <c r="G5" s="170">
        <v>1661</v>
      </c>
      <c r="H5" s="390"/>
      <c r="I5" s="386"/>
      <c r="J5" s="390"/>
      <c r="K5" s="390"/>
      <c r="L5" s="397"/>
    </row>
    <row r="6" spans="1:12" ht="9.9499999999999993" customHeight="1">
      <c r="A6" s="16">
        <v>2014</v>
      </c>
      <c r="B6" s="385">
        <f>C6+D6+G6</f>
        <v>629474</v>
      </c>
      <c r="C6" s="170">
        <v>15411</v>
      </c>
      <c r="D6" s="385">
        <f>E6+F6</f>
        <v>613394</v>
      </c>
      <c r="E6" s="170">
        <v>543383</v>
      </c>
      <c r="F6" s="170">
        <v>70011</v>
      </c>
      <c r="G6" s="170">
        <v>669</v>
      </c>
      <c r="H6" s="390"/>
    </row>
    <row r="7" spans="1:12" ht="9.9499999999999993" customHeight="1">
      <c r="A7" s="16">
        <v>2015</v>
      </c>
      <c r="B7" s="385">
        <f>C7+D7+G7</f>
        <v>672250</v>
      </c>
      <c r="C7" s="170">
        <v>7408</v>
      </c>
      <c r="D7" s="385">
        <f>E7+F7</f>
        <v>664614</v>
      </c>
      <c r="E7" s="170">
        <v>432874</v>
      </c>
      <c r="F7" s="170">
        <v>231740</v>
      </c>
      <c r="G7" s="170">
        <v>228</v>
      </c>
      <c r="H7" s="390"/>
    </row>
    <row r="8" spans="1:12" ht="9.9499999999999993" customHeight="1">
      <c r="A8" s="16">
        <v>2016</v>
      </c>
      <c r="B8" s="385">
        <f>C8+D8+G8</f>
        <v>420860</v>
      </c>
      <c r="C8" s="170">
        <v>7799</v>
      </c>
      <c r="D8" s="385">
        <f>E8+F8</f>
        <v>411713</v>
      </c>
      <c r="E8" s="170">
        <v>352376</v>
      </c>
      <c r="F8" s="170">
        <v>59337</v>
      </c>
      <c r="G8" s="170">
        <v>1348</v>
      </c>
      <c r="H8" s="390"/>
    </row>
    <row r="9" spans="1:12" ht="9.9499999999999993" customHeight="1">
      <c r="A9" s="267">
        <v>2017</v>
      </c>
      <c r="B9" s="387">
        <f>C9+D9+G9</f>
        <v>665014.88399999996</v>
      </c>
      <c r="C9" s="388">
        <v>5295.5339999999997</v>
      </c>
      <c r="D9" s="387">
        <f>E9+F9</f>
        <v>657899.723</v>
      </c>
      <c r="E9" s="388">
        <v>430227.641</v>
      </c>
      <c r="F9" s="388">
        <v>227672.08199999999</v>
      </c>
      <c r="G9" s="388">
        <v>1819.627</v>
      </c>
      <c r="H9" s="390"/>
    </row>
    <row r="10" spans="1:12" ht="6.95" customHeight="1">
      <c r="A10" s="23" t="s">
        <v>478</v>
      </c>
      <c r="B10" s="391"/>
    </row>
    <row r="11" spans="1:12" ht="9.9499999999999993" customHeight="1"/>
    <row r="12" spans="1:12" ht="9.9499999999999993" customHeight="1">
      <c r="B12" s="392"/>
      <c r="C12" s="393"/>
      <c r="D12" s="393"/>
    </row>
    <row r="13" spans="1:12" ht="9.9499999999999993" customHeight="1"/>
    <row r="14" spans="1:12" ht="9.9499999999999993" customHeight="1">
      <c r="B14" s="389"/>
      <c r="C14" s="389"/>
      <c r="D14" s="389"/>
    </row>
    <row r="15" spans="1:12" ht="9.9499999999999993" customHeight="1">
      <c r="A15" s="293"/>
      <c r="B15" s="394" t="s">
        <v>515</v>
      </c>
      <c r="C15" s="394" t="s">
        <v>520</v>
      </c>
      <c r="D15" s="394" t="s">
        <v>521</v>
      </c>
      <c r="E15" s="395" t="s">
        <v>517</v>
      </c>
    </row>
    <row r="16" spans="1:12" ht="9.9499999999999993" customHeight="1">
      <c r="A16" s="293">
        <f>A5</f>
        <v>2013</v>
      </c>
      <c r="B16" s="396">
        <f>C5</f>
        <v>5524</v>
      </c>
      <c r="C16" s="396">
        <f>E5</f>
        <v>664764</v>
      </c>
      <c r="D16" s="396">
        <f>F5</f>
        <v>70321</v>
      </c>
      <c r="E16" s="396">
        <f>G5</f>
        <v>1661</v>
      </c>
    </row>
    <row r="17" spans="1:5" ht="9.9499999999999993" customHeight="1">
      <c r="A17" s="293">
        <f t="shared" ref="A17:A20" si="0">A6</f>
        <v>2014</v>
      </c>
      <c r="B17" s="396">
        <f t="shared" ref="B17:B20" si="1">C6</f>
        <v>15411</v>
      </c>
      <c r="C17" s="396">
        <f t="shared" ref="C17:C20" si="2">E6</f>
        <v>543383</v>
      </c>
      <c r="D17" s="396">
        <f t="shared" ref="D17:D20" si="3">F6</f>
        <v>70011</v>
      </c>
      <c r="E17" s="396">
        <f t="shared" ref="E17:E20" si="4">G6</f>
        <v>669</v>
      </c>
    </row>
    <row r="18" spans="1:5" ht="9.9499999999999993" customHeight="1">
      <c r="A18" s="293">
        <f t="shared" si="0"/>
        <v>2015</v>
      </c>
      <c r="B18" s="396">
        <f t="shared" si="1"/>
        <v>7408</v>
      </c>
      <c r="C18" s="396">
        <f t="shared" si="2"/>
        <v>432874</v>
      </c>
      <c r="D18" s="396">
        <f t="shared" si="3"/>
        <v>231740</v>
      </c>
      <c r="E18" s="396">
        <f t="shared" si="4"/>
        <v>228</v>
      </c>
    </row>
    <row r="19" spans="1:5" ht="9.9499999999999993" customHeight="1">
      <c r="A19" s="293">
        <f t="shared" si="0"/>
        <v>2016</v>
      </c>
      <c r="B19" s="396">
        <f t="shared" si="1"/>
        <v>7799</v>
      </c>
      <c r="C19" s="396">
        <f t="shared" si="2"/>
        <v>352376</v>
      </c>
      <c r="D19" s="396">
        <f t="shared" si="3"/>
        <v>59337</v>
      </c>
      <c r="E19" s="396">
        <f t="shared" si="4"/>
        <v>1348</v>
      </c>
    </row>
    <row r="20" spans="1:5" ht="9.9499999999999993" customHeight="1">
      <c r="A20" s="293">
        <f t="shared" si="0"/>
        <v>2017</v>
      </c>
      <c r="B20" s="396">
        <f t="shared" si="1"/>
        <v>5295.5339999999997</v>
      </c>
      <c r="C20" s="396">
        <f t="shared" si="2"/>
        <v>430227.641</v>
      </c>
      <c r="D20" s="396">
        <f t="shared" si="3"/>
        <v>227672.08199999999</v>
      </c>
      <c r="E20" s="396">
        <f t="shared" si="4"/>
        <v>1819.627</v>
      </c>
    </row>
    <row r="21" spans="1:5" ht="9.9499999999999993" customHeight="1"/>
    <row r="22" spans="1:5" ht="9.9499999999999993" customHeight="1"/>
    <row r="23" spans="1:5" ht="6" customHeight="1">
      <c r="A23" s="23"/>
    </row>
    <row r="24" spans="1:5" ht="9.9499999999999993" customHeight="1"/>
  </sheetData>
  <mergeCells count="6">
    <mergeCell ref="B2:G2"/>
    <mergeCell ref="D3:F3"/>
    <mergeCell ref="A2:A4"/>
    <mergeCell ref="B3:B4"/>
    <mergeCell ref="C3:C4"/>
    <mergeCell ref="G3:G4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0.7109375" style="2" customWidth="1"/>
    <col min="2" max="4" width="9.85546875" style="2" customWidth="1"/>
    <col min="5" max="5" width="11.85546875" style="2" customWidth="1"/>
    <col min="6" max="6" width="9.85546875" style="2" customWidth="1"/>
    <col min="7" max="16384" width="9.140625" style="2"/>
  </cols>
  <sheetData>
    <row r="1" spans="1:8" ht="9" customHeight="1">
      <c r="A1" s="261" t="s">
        <v>522</v>
      </c>
    </row>
    <row r="2" spans="1:8" ht="12.95" customHeight="1">
      <c r="A2" s="637" t="s">
        <v>144</v>
      </c>
      <c r="B2" s="635" t="s">
        <v>513</v>
      </c>
      <c r="C2" s="635"/>
      <c r="D2" s="635"/>
      <c r="E2" s="635"/>
      <c r="F2" s="636"/>
    </row>
    <row r="3" spans="1:8" ht="12.95" customHeight="1">
      <c r="A3" s="637"/>
      <c r="B3" s="635" t="s">
        <v>514</v>
      </c>
      <c r="C3" s="635" t="s">
        <v>515</v>
      </c>
      <c r="D3" s="635" t="s">
        <v>516</v>
      </c>
      <c r="E3" s="635"/>
      <c r="F3" s="636"/>
    </row>
    <row r="4" spans="1:8" ht="12.95" customHeight="1">
      <c r="A4" s="637"/>
      <c r="B4" s="635"/>
      <c r="C4" s="635"/>
      <c r="D4" s="256" t="s">
        <v>146</v>
      </c>
      <c r="E4" s="262" t="s">
        <v>518</v>
      </c>
      <c r="F4" s="342" t="s">
        <v>519</v>
      </c>
    </row>
    <row r="5" spans="1:8" ht="9.9499999999999993" customHeight="1">
      <c r="A5" s="16">
        <v>2013</v>
      </c>
      <c r="B5" s="385">
        <f>C5+D5</f>
        <v>495829</v>
      </c>
      <c r="C5" s="170">
        <v>49863</v>
      </c>
      <c r="D5" s="385">
        <f>E5+F5</f>
        <v>445966</v>
      </c>
      <c r="E5" s="170">
        <v>20053</v>
      </c>
      <c r="F5" s="170">
        <v>425913</v>
      </c>
    </row>
    <row r="6" spans="1:8" ht="9.9499999999999993" customHeight="1">
      <c r="A6" s="16">
        <v>2014</v>
      </c>
      <c r="B6" s="385">
        <f>C6+D6</f>
        <v>581333</v>
      </c>
      <c r="C6" s="170">
        <v>62540</v>
      </c>
      <c r="D6" s="385">
        <f>E6+F6</f>
        <v>518793</v>
      </c>
      <c r="E6" s="170">
        <v>21104</v>
      </c>
      <c r="F6" s="170">
        <v>497689</v>
      </c>
    </row>
    <row r="7" spans="1:8" ht="9.9499999999999993" customHeight="1">
      <c r="A7" s="16">
        <v>2015</v>
      </c>
      <c r="B7" s="385">
        <f>C7+D7</f>
        <v>620892</v>
      </c>
      <c r="C7" s="170">
        <v>109274</v>
      </c>
      <c r="D7" s="385">
        <f>E7+F7</f>
        <v>511618</v>
      </c>
      <c r="E7" s="170">
        <v>16577</v>
      </c>
      <c r="F7" s="170">
        <v>495041</v>
      </c>
      <c r="G7" s="386"/>
    </row>
    <row r="8" spans="1:8" ht="9.9499999999999993" customHeight="1">
      <c r="A8" s="16">
        <v>2016</v>
      </c>
      <c r="B8" s="385">
        <f>C8+D8</f>
        <v>612019</v>
      </c>
      <c r="C8" s="170">
        <v>203340</v>
      </c>
      <c r="D8" s="385">
        <f>E8+F8</f>
        <v>408679</v>
      </c>
      <c r="E8" s="170">
        <v>9885</v>
      </c>
      <c r="F8" s="170">
        <v>398794</v>
      </c>
      <c r="G8" s="386"/>
      <c r="H8" s="237"/>
    </row>
    <row r="9" spans="1:8" ht="9.9499999999999993" customHeight="1">
      <c r="A9" s="267">
        <v>2017</v>
      </c>
      <c r="B9" s="387">
        <f>C9+D9</f>
        <v>644488.14299999992</v>
      </c>
      <c r="C9" s="388">
        <v>97640.760999999999</v>
      </c>
      <c r="D9" s="387">
        <f>E9+F9</f>
        <v>546847.38199999998</v>
      </c>
      <c r="E9" s="388">
        <v>13557.2</v>
      </c>
      <c r="F9" s="388">
        <v>533290.18200000003</v>
      </c>
      <c r="G9" s="386"/>
      <c r="H9" s="237"/>
    </row>
    <row r="10" spans="1:8" ht="6.95" customHeight="1">
      <c r="A10" s="23" t="s">
        <v>478</v>
      </c>
      <c r="B10" s="237"/>
    </row>
    <row r="11" spans="1:8" ht="9.9499999999999993" customHeight="1"/>
    <row r="12" spans="1:8" ht="9.9499999999999993" customHeight="1">
      <c r="B12" s="389" t="s">
        <v>515</v>
      </c>
      <c r="C12" s="389" t="s">
        <v>520</v>
      </c>
      <c r="D12" s="389" t="s">
        <v>521</v>
      </c>
    </row>
    <row r="13" spans="1:8" ht="9.9499999999999993" customHeight="1"/>
    <row r="14" spans="1:8" ht="9.9499999999999993" customHeight="1"/>
    <row r="15" spans="1:8" ht="9.9499999999999993" customHeight="1"/>
    <row r="16" spans="1:8" ht="9.9499999999999993" customHeight="1"/>
    <row r="17" spans="1:1" ht="9.9499999999999993" customHeight="1"/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9.9499999999999993" customHeight="1"/>
    <row r="23" spans="1:1" ht="9.9499999999999993" customHeight="1">
      <c r="A23" s="23"/>
    </row>
    <row r="24" spans="1:1" ht="9.9499999999999993" customHeight="1"/>
    <row r="25" spans="1:1" ht="9.9499999999999993" customHeight="1"/>
  </sheetData>
  <mergeCells count="5">
    <mergeCell ref="B2:F2"/>
    <mergeCell ref="D3:F3"/>
    <mergeCell ref="A2:A4"/>
    <mergeCell ref="B3:B4"/>
    <mergeCell ref="C3:C4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topLeftCell="A54" zoomScale="200" zoomScaleNormal="200" workbookViewId="0">
      <selection activeCell="A29" sqref="A29"/>
    </sheetView>
  </sheetViews>
  <sheetFormatPr defaultColWidth="9.140625" defaultRowHeight="9"/>
  <cols>
    <col min="1" max="1" width="11.7109375" style="4" customWidth="1"/>
    <col min="2" max="6" width="10" style="4" customWidth="1"/>
    <col min="7" max="16384" width="9.140625" style="4"/>
  </cols>
  <sheetData>
    <row r="1" spans="1:8" s="2" customFormat="1" ht="9" customHeight="1">
      <c r="A1" s="261" t="s">
        <v>523</v>
      </c>
      <c r="B1" s="261"/>
      <c r="C1" s="261"/>
      <c r="D1" s="261"/>
    </row>
    <row r="2" spans="1:8" s="2" customFormat="1" ht="12.95" customHeight="1">
      <c r="A2" s="637" t="s">
        <v>524</v>
      </c>
      <c r="B2" s="635" t="s">
        <v>525</v>
      </c>
      <c r="C2" s="635"/>
      <c r="D2" s="635"/>
      <c r="E2" s="635"/>
      <c r="F2" s="636"/>
    </row>
    <row r="3" spans="1:8" s="2" customFormat="1" ht="12.95" customHeight="1">
      <c r="A3" s="637"/>
      <c r="B3" s="256">
        <v>2013</v>
      </c>
      <c r="C3" s="254">
        <v>2014</v>
      </c>
      <c r="D3" s="254">
        <v>2015</v>
      </c>
      <c r="E3" s="254">
        <v>2016</v>
      </c>
      <c r="F3" s="254">
        <v>2017</v>
      </c>
      <c r="G3" s="45"/>
    </row>
    <row r="4" spans="1:8" s="45" customFormat="1" ht="9.9499999999999993" customHeight="1">
      <c r="A4" s="344" t="s">
        <v>146</v>
      </c>
      <c r="B4" s="354">
        <f>SUM(B5:B16)</f>
        <v>742270</v>
      </c>
      <c r="C4" s="354">
        <f>SUM(C5:C16)</f>
        <v>629474.40800000005</v>
      </c>
      <c r="D4" s="354">
        <f>SUM(D5:D16)</f>
        <v>672249.78300000005</v>
      </c>
      <c r="E4" s="354">
        <f>SUM(E5:E16)</f>
        <v>420859.908</v>
      </c>
      <c r="F4" s="354">
        <f>SUM(F5:F16)</f>
        <v>665014.88399999996</v>
      </c>
      <c r="H4" s="375"/>
    </row>
    <row r="5" spans="1:8" s="2" customFormat="1" ht="9.9499999999999993" customHeight="1">
      <c r="A5" s="46" t="s">
        <v>526</v>
      </c>
      <c r="B5" s="179">
        <v>177101</v>
      </c>
      <c r="C5" s="182">
        <v>78756.183000000005</v>
      </c>
      <c r="D5" s="182">
        <v>50917.735999999997</v>
      </c>
      <c r="E5" s="182">
        <v>49262.521999999997</v>
      </c>
      <c r="F5" s="182">
        <v>57535.089</v>
      </c>
      <c r="G5" s="376"/>
      <c r="H5" s="377"/>
    </row>
    <row r="6" spans="1:8" s="2" customFormat="1" ht="9.9499999999999993" customHeight="1">
      <c r="A6" s="46" t="s">
        <v>527</v>
      </c>
      <c r="B6" s="179">
        <v>133560</v>
      </c>
      <c r="C6" s="182">
        <v>101860.723</v>
      </c>
      <c r="D6" s="182">
        <v>62686.913</v>
      </c>
      <c r="E6" s="182">
        <v>38696.245000000003</v>
      </c>
      <c r="F6" s="182">
        <v>77035.866999999998</v>
      </c>
      <c r="G6" s="376"/>
      <c r="H6" s="377"/>
    </row>
    <row r="7" spans="1:8" s="2" customFormat="1" ht="9.9499999999999993" customHeight="1">
      <c r="A7" s="46" t="s">
        <v>528</v>
      </c>
      <c r="B7" s="179">
        <v>106694</v>
      </c>
      <c r="C7" s="182">
        <v>64069.453000000001</v>
      </c>
      <c r="D7" s="182">
        <v>112590.87300000001</v>
      </c>
      <c r="E7" s="182">
        <v>44891.915000000001</v>
      </c>
      <c r="F7" s="182">
        <v>235961.535</v>
      </c>
      <c r="G7" s="376"/>
      <c r="H7" s="377"/>
    </row>
    <row r="8" spans="1:8" s="2" customFormat="1" ht="9.9499999999999993" customHeight="1">
      <c r="A8" s="46" t="s">
        <v>529</v>
      </c>
      <c r="B8" s="179">
        <v>127279</v>
      </c>
      <c r="C8" s="182">
        <v>56241.629000000001</v>
      </c>
      <c r="D8" s="182">
        <v>18668.603999999999</v>
      </c>
      <c r="E8" s="182">
        <v>26022.751</v>
      </c>
      <c r="F8" s="182">
        <v>55274.392</v>
      </c>
      <c r="G8" s="376"/>
      <c r="H8" s="377"/>
    </row>
    <row r="9" spans="1:8" s="2" customFormat="1" ht="9.9499999999999993" customHeight="1">
      <c r="A9" s="46" t="s">
        <v>530</v>
      </c>
      <c r="B9" s="179">
        <v>54108</v>
      </c>
      <c r="C9" s="182">
        <v>64585.675000000003</v>
      </c>
      <c r="D9" s="182">
        <v>46149.290999999997</v>
      </c>
      <c r="E9" s="182">
        <v>45467.892</v>
      </c>
      <c r="F9" s="182">
        <v>50980.010999999999</v>
      </c>
      <c r="G9" s="376"/>
    </row>
    <row r="10" spans="1:8" s="2" customFormat="1" ht="9.9499999999999993" customHeight="1">
      <c r="A10" s="46" t="s">
        <v>531</v>
      </c>
      <c r="B10" s="179">
        <v>574</v>
      </c>
      <c r="C10" s="182">
        <v>16707.053</v>
      </c>
      <c r="D10" s="182">
        <v>14601.995000000001</v>
      </c>
      <c r="E10" s="182">
        <v>27595.147000000001</v>
      </c>
      <c r="F10" s="182">
        <v>28051.945</v>
      </c>
      <c r="G10" s="376"/>
    </row>
    <row r="11" spans="1:8" s="2" customFormat="1" ht="9.9499999999999993" customHeight="1">
      <c r="A11" s="46" t="s">
        <v>532</v>
      </c>
      <c r="B11" s="179">
        <v>433</v>
      </c>
      <c r="C11" s="182">
        <v>36955.269999999997</v>
      </c>
      <c r="D11" s="182">
        <v>44667.506000000001</v>
      </c>
      <c r="E11" s="182">
        <v>10529.115</v>
      </c>
      <c r="F11" s="182">
        <v>35845.756999999998</v>
      </c>
      <c r="G11" s="376"/>
    </row>
    <row r="12" spans="1:8" s="2" customFormat="1" ht="9.9499999999999993" customHeight="1">
      <c r="A12" s="46" t="s">
        <v>533</v>
      </c>
      <c r="B12" s="179">
        <v>417</v>
      </c>
      <c r="C12" s="182">
        <v>5420.94</v>
      </c>
      <c r="D12" s="182">
        <v>1605.1320000000001</v>
      </c>
      <c r="E12" s="182">
        <v>1049.6189999999999</v>
      </c>
      <c r="F12" s="182">
        <v>16896.877</v>
      </c>
      <c r="G12" s="376"/>
    </row>
    <row r="13" spans="1:8" s="2" customFormat="1" ht="9.9499999999999993" customHeight="1">
      <c r="A13" s="46" t="s">
        <v>534</v>
      </c>
      <c r="B13" s="179">
        <v>1874</v>
      </c>
      <c r="C13" s="182">
        <v>3653.8130000000001</v>
      </c>
      <c r="D13" s="182">
        <v>11131.206</v>
      </c>
      <c r="E13" s="182">
        <v>1673.6949999999999</v>
      </c>
      <c r="F13" s="182">
        <v>3696.1280000000002</v>
      </c>
      <c r="G13" s="376"/>
    </row>
    <row r="14" spans="1:8" s="2" customFormat="1" ht="9.9499999999999993" customHeight="1">
      <c r="A14" s="46" t="s">
        <v>535</v>
      </c>
      <c r="B14" s="179">
        <v>15742</v>
      </c>
      <c r="C14" s="182">
        <v>28936.685000000001</v>
      </c>
      <c r="D14" s="182">
        <v>22394.251</v>
      </c>
      <c r="E14" s="182">
        <v>23655.321</v>
      </c>
      <c r="F14" s="182">
        <v>19279.425999999999</v>
      </c>
      <c r="G14" s="376"/>
    </row>
    <row r="15" spans="1:8" s="2" customFormat="1" ht="9.9499999999999993" customHeight="1">
      <c r="A15" s="46" t="s">
        <v>536</v>
      </c>
      <c r="B15" s="179">
        <v>19469</v>
      </c>
      <c r="C15" s="182">
        <v>57512.464</v>
      </c>
      <c r="D15" s="182">
        <v>208355.67499999999</v>
      </c>
      <c r="E15" s="182">
        <v>75913.326000000001</v>
      </c>
      <c r="F15" s="182">
        <v>38543.264000000003</v>
      </c>
      <c r="G15" s="376"/>
    </row>
    <row r="16" spans="1:8" s="2" customFormat="1" ht="9.9499999999999993" customHeight="1">
      <c r="A16" s="315" t="s">
        <v>537</v>
      </c>
      <c r="B16" s="353">
        <v>105019</v>
      </c>
      <c r="C16" s="353">
        <v>114774.52</v>
      </c>
      <c r="D16" s="353">
        <v>78480.600999999995</v>
      </c>
      <c r="E16" s="353">
        <v>76102.36</v>
      </c>
      <c r="F16" s="353">
        <v>45914.593000000001</v>
      </c>
      <c r="G16" s="376"/>
    </row>
    <row r="17" spans="1:8" s="2" customFormat="1" ht="6" customHeight="1">
      <c r="A17" s="23" t="s">
        <v>478</v>
      </c>
    </row>
    <row r="18" spans="1:8" s="206" customFormat="1" ht="9.9499999999999993" customHeight="1">
      <c r="A18" s="215"/>
      <c r="B18" s="340"/>
      <c r="C18" s="340"/>
      <c r="D18" s="340"/>
    </row>
    <row r="19" spans="1:8" s="206" customFormat="1" ht="9.9499999999999993" customHeight="1">
      <c r="A19" s="378"/>
      <c r="B19" s="340"/>
      <c r="C19" s="340"/>
      <c r="D19" s="340"/>
    </row>
    <row r="20" spans="1:8" s="2" customFormat="1" ht="9.9499999999999993" customHeight="1">
      <c r="A20" s="219"/>
      <c r="B20" s="45"/>
      <c r="C20" s="45"/>
      <c r="D20" s="45"/>
    </row>
    <row r="21" spans="1:8" ht="9.9499999999999993" customHeight="1">
      <c r="F21" s="379"/>
    </row>
    <row r="22" spans="1:8" ht="9.9499999999999993" customHeight="1"/>
    <row r="23" spans="1:8" ht="9.9499999999999993" customHeight="1"/>
    <row r="24" spans="1:8" ht="9" customHeight="1">
      <c r="A24" s="261" t="s">
        <v>538</v>
      </c>
      <c r="B24" s="261"/>
      <c r="C24" s="261"/>
      <c r="D24" s="261"/>
      <c r="E24" s="2"/>
      <c r="F24" s="2"/>
    </row>
    <row r="25" spans="1:8" ht="12.95" customHeight="1">
      <c r="A25" s="637" t="s">
        <v>524</v>
      </c>
      <c r="B25" s="635" t="s">
        <v>539</v>
      </c>
      <c r="C25" s="635"/>
      <c r="D25" s="635"/>
      <c r="E25" s="635"/>
      <c r="F25" s="636"/>
    </row>
    <row r="26" spans="1:8" ht="12.95" customHeight="1">
      <c r="A26" s="637"/>
      <c r="B26" s="256">
        <v>2013</v>
      </c>
      <c r="C26" s="254">
        <v>2014</v>
      </c>
      <c r="D26" s="254">
        <v>2015</v>
      </c>
      <c r="E26" s="254">
        <v>2016</v>
      </c>
      <c r="F26" s="254">
        <v>2017</v>
      </c>
      <c r="H26" s="380"/>
    </row>
    <row r="27" spans="1:8" ht="9.9499999999999993" customHeight="1">
      <c r="A27" s="344" t="s">
        <v>146</v>
      </c>
      <c r="B27" s="354">
        <f>SUM(B28:B39)</f>
        <v>495829</v>
      </c>
      <c r="C27" s="354">
        <f>SUM(C28:C39)</f>
        <v>581333.12600000005</v>
      </c>
      <c r="D27" s="354">
        <f>SUM(D28:D39)</f>
        <v>620892.19500000007</v>
      </c>
      <c r="E27" s="354">
        <f>SUM(E28:E39)</f>
        <v>612018.58600000001</v>
      </c>
      <c r="F27" s="354">
        <f>SUM(F28:F39)</f>
        <v>644488.14299999992</v>
      </c>
      <c r="H27" s="380"/>
    </row>
    <row r="28" spans="1:8" ht="9.9499999999999993" customHeight="1">
      <c r="A28" s="46" t="s">
        <v>526</v>
      </c>
      <c r="B28" s="179">
        <v>44234</v>
      </c>
      <c r="C28" s="381">
        <v>52849.781000000003</v>
      </c>
      <c r="D28" s="381">
        <v>59734.192999999999</v>
      </c>
      <c r="E28" s="381">
        <v>29906.008000000002</v>
      </c>
      <c r="F28" s="381">
        <v>42503.434999999998</v>
      </c>
      <c r="G28" s="376"/>
      <c r="H28" s="380"/>
    </row>
    <row r="29" spans="1:8" ht="9.9499999999999993" customHeight="1">
      <c r="A29" s="46" t="s">
        <v>527</v>
      </c>
      <c r="B29" s="179">
        <v>26444</v>
      </c>
      <c r="C29" s="381">
        <v>36910.152999999998</v>
      </c>
      <c r="D29" s="381">
        <v>52139.572</v>
      </c>
      <c r="E29" s="381">
        <v>50802.728000000003</v>
      </c>
      <c r="F29" s="381">
        <v>46714.964</v>
      </c>
      <c r="G29" s="376"/>
      <c r="H29" s="382"/>
    </row>
    <row r="30" spans="1:8" ht="9.9499999999999993" customHeight="1">
      <c r="A30" s="46" t="s">
        <v>528</v>
      </c>
      <c r="B30" s="179">
        <v>31762</v>
      </c>
      <c r="C30" s="381">
        <v>39808.678999999996</v>
      </c>
      <c r="D30" s="381">
        <v>67715.505999999994</v>
      </c>
      <c r="E30" s="381">
        <v>74818.861000000004</v>
      </c>
      <c r="F30" s="381">
        <v>55587.065000000002</v>
      </c>
      <c r="G30" s="376"/>
      <c r="H30" s="380"/>
    </row>
    <row r="31" spans="1:8" ht="9.9499999999999993" customHeight="1">
      <c r="A31" s="46" t="s">
        <v>529</v>
      </c>
      <c r="B31" s="179">
        <v>30543</v>
      </c>
      <c r="C31" s="381">
        <v>33207.421999999999</v>
      </c>
      <c r="D31" s="381">
        <v>36550.627</v>
      </c>
      <c r="E31" s="381">
        <v>41923.828000000001</v>
      </c>
      <c r="F31" s="381">
        <v>56424.678</v>
      </c>
      <c r="G31" s="376"/>
    </row>
    <row r="32" spans="1:8" ht="9.9499999999999993" customHeight="1">
      <c r="A32" s="46" t="s">
        <v>530</v>
      </c>
      <c r="B32" s="179">
        <v>35918</v>
      </c>
      <c r="C32" s="381">
        <v>59380.406000000003</v>
      </c>
      <c r="D32" s="381">
        <v>37689.004000000001</v>
      </c>
      <c r="E32" s="381">
        <v>32101.852999999999</v>
      </c>
      <c r="F32" s="381">
        <v>56461.286999999997</v>
      </c>
      <c r="G32" s="376"/>
    </row>
    <row r="33" spans="1:7" ht="9.9499999999999993" customHeight="1">
      <c r="A33" s="46" t="s">
        <v>531</v>
      </c>
      <c r="B33" s="179">
        <v>32389</v>
      </c>
      <c r="C33" s="381">
        <v>31745.946</v>
      </c>
      <c r="D33" s="381">
        <v>43409.953999999998</v>
      </c>
      <c r="E33" s="381">
        <v>39156.364999999998</v>
      </c>
      <c r="F33" s="381">
        <v>50117.269</v>
      </c>
      <c r="G33" s="376"/>
    </row>
    <row r="34" spans="1:7" ht="9.9499999999999993" customHeight="1">
      <c r="A34" s="46" t="s">
        <v>532</v>
      </c>
      <c r="B34" s="179">
        <v>34885</v>
      </c>
      <c r="C34" s="381">
        <v>41026.254999999997</v>
      </c>
      <c r="D34" s="381">
        <v>38835.341</v>
      </c>
      <c r="E34" s="381">
        <v>54040.271000000001</v>
      </c>
      <c r="F34" s="381">
        <v>49307.379000000001</v>
      </c>
      <c r="G34" s="376"/>
    </row>
    <row r="35" spans="1:7" ht="9.9499999999999993" customHeight="1">
      <c r="A35" s="46" t="s">
        <v>533</v>
      </c>
      <c r="B35" s="179">
        <v>39205</v>
      </c>
      <c r="C35" s="381">
        <v>51452.194000000003</v>
      </c>
      <c r="D35" s="381">
        <v>69958.960000000006</v>
      </c>
      <c r="E35" s="381">
        <v>44849.557000000001</v>
      </c>
      <c r="F35" s="381">
        <v>63209.616000000002</v>
      </c>
      <c r="G35" s="376"/>
    </row>
    <row r="36" spans="1:7" ht="9.9499999999999993" customHeight="1">
      <c r="A36" s="46" t="s">
        <v>534</v>
      </c>
      <c r="B36" s="179">
        <v>38332</v>
      </c>
      <c r="C36" s="381">
        <v>47806.468000000001</v>
      </c>
      <c r="D36" s="381">
        <v>40105.968000000001</v>
      </c>
      <c r="E36" s="381">
        <v>43759.701999999997</v>
      </c>
      <c r="F36" s="381">
        <v>53395.79</v>
      </c>
      <c r="G36" s="376"/>
    </row>
    <row r="37" spans="1:7" ht="9.9499999999999993" customHeight="1">
      <c r="A37" s="46" t="s">
        <v>535</v>
      </c>
      <c r="B37" s="179">
        <v>58304</v>
      </c>
      <c r="C37" s="381">
        <v>54957.220999999998</v>
      </c>
      <c r="D37" s="381">
        <v>28104.803</v>
      </c>
      <c r="E37" s="381">
        <v>52618.25</v>
      </c>
      <c r="F37" s="381">
        <v>58587.353999999999</v>
      </c>
      <c r="G37" s="376"/>
    </row>
    <row r="38" spans="1:7" ht="9.9499999999999993" customHeight="1">
      <c r="A38" s="46" t="s">
        <v>536</v>
      </c>
      <c r="B38" s="179">
        <v>47424</v>
      </c>
      <c r="C38" s="381">
        <v>60579.332999999999</v>
      </c>
      <c r="D38" s="381">
        <v>37841.997000000003</v>
      </c>
      <c r="E38" s="381">
        <v>66898.914999999994</v>
      </c>
      <c r="F38" s="381">
        <v>49101.03</v>
      </c>
      <c r="G38" s="376"/>
    </row>
    <row r="39" spans="1:7" ht="9.9499999999999993" customHeight="1">
      <c r="A39" s="315" t="s">
        <v>537</v>
      </c>
      <c r="B39" s="353">
        <v>76389</v>
      </c>
      <c r="C39" s="353">
        <v>71609.267999999996</v>
      </c>
      <c r="D39" s="353">
        <v>108806.27</v>
      </c>
      <c r="E39" s="353">
        <v>81142.248000000007</v>
      </c>
      <c r="F39" s="353">
        <v>63078.275999999998</v>
      </c>
      <c r="G39" s="376"/>
    </row>
    <row r="40" spans="1:7" s="2" customFormat="1" ht="6" customHeight="1">
      <c r="A40" s="23" t="s">
        <v>478</v>
      </c>
    </row>
    <row r="41" spans="1:7" s="206" customFormat="1" ht="9.9499999999999993" customHeight="1">
      <c r="A41" s="215"/>
      <c r="B41" s="340"/>
      <c r="C41" s="340"/>
      <c r="D41" s="340"/>
    </row>
    <row r="42" spans="1:7" ht="9.9499999999999993" customHeight="1"/>
    <row r="43" spans="1:7" ht="9.9499999999999993" customHeight="1"/>
    <row r="44" spans="1:7" ht="9.9499999999999993" customHeight="1"/>
    <row r="45" spans="1:7" ht="9.9499999999999993" customHeight="1"/>
    <row r="46" spans="1:7" ht="9.9499999999999993" customHeight="1"/>
    <row r="47" spans="1:7" ht="9" customHeight="1">
      <c r="A47" s="261" t="s">
        <v>540</v>
      </c>
      <c r="B47" s="261"/>
      <c r="C47" s="261"/>
    </row>
    <row r="48" spans="1:7" ht="12.95" customHeight="1">
      <c r="A48" s="637" t="s">
        <v>524</v>
      </c>
      <c r="B48" s="635" t="s">
        <v>1076</v>
      </c>
      <c r="C48" s="635"/>
      <c r="D48" s="635"/>
      <c r="E48" s="635"/>
      <c r="F48" s="636"/>
    </row>
    <row r="49" spans="1:11" ht="12.95" customHeight="1">
      <c r="A49" s="637"/>
      <c r="B49" s="256">
        <v>2013</v>
      </c>
      <c r="C49" s="254">
        <v>2014</v>
      </c>
      <c r="D49" s="254">
        <v>2015</v>
      </c>
      <c r="E49" s="254">
        <v>2016</v>
      </c>
      <c r="F49" s="254">
        <v>2017</v>
      </c>
    </row>
    <row r="50" spans="1:11" ht="9.9499999999999993" customHeight="1">
      <c r="A50" s="344" t="s">
        <v>146</v>
      </c>
      <c r="B50" s="354">
        <f>SUM(B51:B62)</f>
        <v>246441</v>
      </c>
      <c r="C50" s="354">
        <f>SUM(C51:C62)</f>
        <v>48141.282000000021</v>
      </c>
      <c r="D50" s="354">
        <f>SUM(D51:D62)</f>
        <v>51357.587999999974</v>
      </c>
      <c r="E50" s="354">
        <f>SUM(E51:E62)</f>
        <v>-191158.67799999999</v>
      </c>
      <c r="F50" s="354">
        <f>SUM(F51:F62)</f>
        <v>20526.741000000024</v>
      </c>
      <c r="G50" s="379"/>
      <c r="H50" s="379"/>
      <c r="I50" s="379"/>
      <c r="J50" s="379"/>
      <c r="K50" s="379"/>
    </row>
    <row r="51" spans="1:11" ht="9.9499999999999993" customHeight="1">
      <c r="A51" s="46" t="s">
        <v>526</v>
      </c>
      <c r="B51" s="383">
        <f t="shared" ref="B51:E51" si="0">B5-B28</f>
        <v>132867</v>
      </c>
      <c r="C51" s="383">
        <f t="shared" si="0"/>
        <v>25906.402000000002</v>
      </c>
      <c r="D51" s="383">
        <f t="shared" si="0"/>
        <v>-8816.4570000000022</v>
      </c>
      <c r="E51" s="383">
        <f t="shared" si="0"/>
        <v>19356.513999999996</v>
      </c>
      <c r="F51" s="383">
        <f t="shared" ref="F51:F62" si="1">F5-F28</f>
        <v>15031.654000000002</v>
      </c>
    </row>
    <row r="52" spans="1:11" ht="9.9499999999999993" customHeight="1">
      <c r="A52" s="46" t="s">
        <v>527</v>
      </c>
      <c r="B52" s="383">
        <f t="shared" ref="B52:E52" si="2">B6-B29</f>
        <v>107116</v>
      </c>
      <c r="C52" s="383">
        <f t="shared" si="2"/>
        <v>64950.57</v>
      </c>
      <c r="D52" s="383">
        <f t="shared" si="2"/>
        <v>10547.341</v>
      </c>
      <c r="E52" s="383">
        <f t="shared" si="2"/>
        <v>-12106.483</v>
      </c>
      <c r="F52" s="383">
        <f t="shared" si="1"/>
        <v>30320.902999999998</v>
      </c>
    </row>
    <row r="53" spans="1:11" ht="9.9499999999999993" customHeight="1">
      <c r="A53" s="46" t="s">
        <v>528</v>
      </c>
      <c r="B53" s="383">
        <f t="shared" ref="B53:E53" si="3">B7-B30</f>
        <v>74932</v>
      </c>
      <c r="C53" s="383">
        <f t="shared" si="3"/>
        <v>24260.774000000005</v>
      </c>
      <c r="D53" s="383">
        <f t="shared" si="3"/>
        <v>44875.367000000013</v>
      </c>
      <c r="E53" s="383">
        <f t="shared" si="3"/>
        <v>-29926.946000000004</v>
      </c>
      <c r="F53" s="383">
        <f t="shared" si="1"/>
        <v>180374.47</v>
      </c>
    </row>
    <row r="54" spans="1:11" ht="9.9499999999999993" customHeight="1">
      <c r="A54" s="46" t="s">
        <v>529</v>
      </c>
      <c r="B54" s="383">
        <f t="shared" ref="B54:E54" si="4">B8-B31</f>
        <v>96736</v>
      </c>
      <c r="C54" s="383">
        <f t="shared" si="4"/>
        <v>23034.207000000002</v>
      </c>
      <c r="D54" s="383">
        <f t="shared" si="4"/>
        <v>-17882.023000000001</v>
      </c>
      <c r="E54" s="383">
        <f t="shared" si="4"/>
        <v>-15901.077000000001</v>
      </c>
      <c r="F54" s="383">
        <f t="shared" si="1"/>
        <v>-1150.2860000000001</v>
      </c>
    </row>
    <row r="55" spans="1:11" ht="9.9499999999999993" customHeight="1">
      <c r="A55" s="46" t="s">
        <v>530</v>
      </c>
      <c r="B55" s="383">
        <f t="shared" ref="B55:E55" si="5">B9-B32</f>
        <v>18190</v>
      </c>
      <c r="C55" s="383">
        <f t="shared" si="5"/>
        <v>5205.2690000000002</v>
      </c>
      <c r="D55" s="383">
        <f t="shared" si="5"/>
        <v>8460.2869999999966</v>
      </c>
      <c r="E55" s="383">
        <f t="shared" si="5"/>
        <v>13366.039000000001</v>
      </c>
      <c r="F55" s="383">
        <f t="shared" si="1"/>
        <v>-5481.275999999998</v>
      </c>
    </row>
    <row r="56" spans="1:11" ht="9.9499999999999993" customHeight="1">
      <c r="A56" s="46" t="s">
        <v>531</v>
      </c>
      <c r="B56" s="383">
        <f t="shared" ref="B56:E56" si="6">B10-B33</f>
        <v>-31815</v>
      </c>
      <c r="C56" s="383">
        <f t="shared" si="6"/>
        <v>-15038.893</v>
      </c>
      <c r="D56" s="383">
        <f t="shared" si="6"/>
        <v>-28807.958999999995</v>
      </c>
      <c r="E56" s="383">
        <f t="shared" si="6"/>
        <v>-11561.217999999997</v>
      </c>
      <c r="F56" s="383">
        <f t="shared" si="1"/>
        <v>-22065.324000000001</v>
      </c>
    </row>
    <row r="57" spans="1:11" ht="9.9499999999999993" customHeight="1">
      <c r="A57" s="46" t="s">
        <v>532</v>
      </c>
      <c r="B57" s="383">
        <f t="shared" ref="B57:E57" si="7">B11-B34</f>
        <v>-34452</v>
      </c>
      <c r="C57" s="383">
        <f t="shared" si="7"/>
        <v>-4070.9850000000006</v>
      </c>
      <c r="D57" s="383">
        <f t="shared" si="7"/>
        <v>5832.1650000000009</v>
      </c>
      <c r="E57" s="383">
        <f t="shared" si="7"/>
        <v>-43511.156000000003</v>
      </c>
      <c r="F57" s="383">
        <f t="shared" si="1"/>
        <v>-13461.622000000003</v>
      </c>
    </row>
    <row r="58" spans="1:11" ht="9.9499999999999993" customHeight="1">
      <c r="A58" s="46" t="s">
        <v>533</v>
      </c>
      <c r="B58" s="383">
        <f t="shared" ref="B58:E58" si="8">B12-B35</f>
        <v>-38788</v>
      </c>
      <c r="C58" s="383">
        <f t="shared" si="8"/>
        <v>-46031.254000000001</v>
      </c>
      <c r="D58" s="383">
        <f t="shared" si="8"/>
        <v>-68353.828000000009</v>
      </c>
      <c r="E58" s="383">
        <f t="shared" si="8"/>
        <v>-43799.938000000002</v>
      </c>
      <c r="F58" s="383">
        <f t="shared" si="1"/>
        <v>-46312.739000000001</v>
      </c>
    </row>
    <row r="59" spans="1:11" ht="9.9499999999999993" customHeight="1">
      <c r="A59" s="46" t="s">
        <v>534</v>
      </c>
      <c r="B59" s="383">
        <f t="shared" ref="B59:E59" si="9">B13-B36</f>
        <v>-36458</v>
      </c>
      <c r="C59" s="383">
        <f t="shared" si="9"/>
        <v>-44152.654999999999</v>
      </c>
      <c r="D59" s="383">
        <f t="shared" si="9"/>
        <v>-28974.762000000002</v>
      </c>
      <c r="E59" s="383">
        <f t="shared" si="9"/>
        <v>-42086.006999999998</v>
      </c>
      <c r="F59" s="383">
        <f t="shared" si="1"/>
        <v>-49699.662000000004</v>
      </c>
    </row>
    <row r="60" spans="1:11" ht="9.9499999999999993" customHeight="1">
      <c r="A60" s="46" t="s">
        <v>535</v>
      </c>
      <c r="B60" s="383">
        <f t="shared" ref="B60:E60" si="10">B14-B37</f>
        <v>-42562</v>
      </c>
      <c r="C60" s="383">
        <f t="shared" si="10"/>
        <v>-26020.535999999996</v>
      </c>
      <c r="D60" s="383">
        <f t="shared" si="10"/>
        <v>-5710.5519999999997</v>
      </c>
      <c r="E60" s="383">
        <f t="shared" si="10"/>
        <v>-28962.929</v>
      </c>
      <c r="F60" s="383">
        <f t="shared" si="1"/>
        <v>-39307.928</v>
      </c>
    </row>
    <row r="61" spans="1:11" ht="9.9499999999999993" customHeight="1">
      <c r="A61" s="46" t="s">
        <v>536</v>
      </c>
      <c r="B61" s="383">
        <f t="shared" ref="B61:E61" si="11">B15-B38</f>
        <v>-27955</v>
      </c>
      <c r="C61" s="383">
        <f t="shared" si="11"/>
        <v>-3066.8689999999988</v>
      </c>
      <c r="D61" s="383">
        <f t="shared" si="11"/>
        <v>170513.67799999999</v>
      </c>
      <c r="E61" s="383">
        <f t="shared" si="11"/>
        <v>9014.4110000000073</v>
      </c>
      <c r="F61" s="383">
        <f t="shared" si="1"/>
        <v>-10557.765999999996</v>
      </c>
    </row>
    <row r="62" spans="1:11" ht="9.9499999999999993" customHeight="1">
      <c r="A62" s="315" t="s">
        <v>537</v>
      </c>
      <c r="B62" s="384">
        <f t="shared" ref="B62:E62" si="12">B16-B39</f>
        <v>28630</v>
      </c>
      <c r="C62" s="384">
        <f t="shared" si="12"/>
        <v>43165.252000000008</v>
      </c>
      <c r="D62" s="384">
        <f t="shared" si="12"/>
        <v>-30325.669000000009</v>
      </c>
      <c r="E62" s="384">
        <f t="shared" si="12"/>
        <v>-5039.8880000000063</v>
      </c>
      <c r="F62" s="384">
        <f t="shared" si="1"/>
        <v>-17163.682999999997</v>
      </c>
    </row>
    <row r="63" spans="1:11" s="2" customFormat="1" ht="6.95" customHeight="1">
      <c r="A63" s="23" t="s">
        <v>478</v>
      </c>
    </row>
    <row r="64" spans="1:11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6">
    <mergeCell ref="B2:F2"/>
    <mergeCell ref="B25:F25"/>
    <mergeCell ref="B48:F48"/>
    <mergeCell ref="A2:A3"/>
    <mergeCell ref="A25:A26"/>
    <mergeCell ref="A48:A49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7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4.28515625" style="2" customWidth="1"/>
    <col min="2" max="2" width="37.5703125" style="2" customWidth="1"/>
    <col min="3" max="16384" width="9.140625" style="2"/>
  </cols>
  <sheetData>
    <row r="1" spans="1:2" ht="9" customHeight="1">
      <c r="A1" s="261" t="s">
        <v>541</v>
      </c>
    </row>
    <row r="2" spans="1:2" ht="12.95" customHeight="1">
      <c r="A2" s="257" t="s">
        <v>144</v>
      </c>
      <c r="B2" s="254" t="s">
        <v>542</v>
      </c>
    </row>
    <row r="3" spans="1:2" ht="9.9499999999999993" customHeight="1">
      <c r="A3" s="16">
        <v>2009</v>
      </c>
      <c r="B3" s="147">
        <v>473721</v>
      </c>
    </row>
    <row r="4" spans="1:2" ht="9.9499999999999993" customHeight="1">
      <c r="A4" s="16">
        <v>2010</v>
      </c>
      <c r="B4" s="147">
        <v>583772</v>
      </c>
    </row>
    <row r="5" spans="1:2" ht="9.9499999999999993" customHeight="1">
      <c r="A5" s="16">
        <v>2011</v>
      </c>
      <c r="B5" s="147">
        <v>733573</v>
      </c>
    </row>
    <row r="6" spans="1:2" ht="9.9499999999999993" customHeight="1">
      <c r="A6" s="16">
        <v>2012</v>
      </c>
      <c r="B6" s="147">
        <v>827134</v>
      </c>
    </row>
    <row r="7" spans="1:2" ht="9.9499999999999993" customHeight="1">
      <c r="A7" s="267">
        <v>2013</v>
      </c>
      <c r="B7" s="374">
        <v>805834</v>
      </c>
    </row>
    <row r="8" spans="1:2" ht="6.95" customHeight="1">
      <c r="A8" s="23" t="s">
        <v>393</v>
      </c>
    </row>
    <row r="9" spans="1:2" ht="6.95" customHeight="1">
      <c r="A9" s="23" t="s">
        <v>543</v>
      </c>
    </row>
    <row r="10" spans="1:2" ht="9.9499999999999993" customHeight="1"/>
    <row r="11" spans="1:2" ht="9.9499999999999993" customHeight="1"/>
    <row r="12" spans="1:2" ht="9.9499999999999993" customHeight="1"/>
    <row r="13" spans="1:2" ht="9.9499999999999993" customHeight="1"/>
    <row r="14" spans="1:2" ht="9.9499999999999993" customHeight="1"/>
    <row r="15" spans="1:2" ht="9.9499999999999993" customHeight="1"/>
    <row r="16" spans="1:2" ht="9.9499999999999993" customHeight="1"/>
    <row r="17" spans="1:1" ht="9.9499999999999993" customHeight="1"/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9.9499999999999993" customHeight="1"/>
    <row r="23" spans="1:1" ht="9.9499999999999993" customHeight="1">
      <c r="A23" s="23"/>
    </row>
    <row r="24" spans="1:1" ht="9.9499999999999993" customHeight="1">
      <c r="A24" s="23"/>
    </row>
    <row r="25" spans="1:1" ht="9.9499999999999993" customHeight="1"/>
    <row r="26" spans="1:1" ht="9.9499999999999993" customHeight="1"/>
    <row r="27" spans="1:1" ht="9.9499999999999993" customHeight="1"/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6.85546875" style="2" customWidth="1"/>
    <col min="2" max="5" width="11.28515625" style="2" customWidth="1"/>
    <col min="6" max="16384" width="9.140625" style="2"/>
  </cols>
  <sheetData>
    <row r="1" spans="1:5" ht="9.9499999999999993" customHeight="1">
      <c r="A1" s="452" t="s">
        <v>32</v>
      </c>
    </row>
    <row r="2" spans="1:5" ht="12.95" customHeight="1">
      <c r="A2" s="453" t="s">
        <v>33</v>
      </c>
      <c r="B2" s="454" t="s">
        <v>34</v>
      </c>
      <c r="C2" s="454" t="s">
        <v>35</v>
      </c>
      <c r="D2" s="454" t="s">
        <v>36</v>
      </c>
      <c r="E2" s="455" t="s">
        <v>37</v>
      </c>
    </row>
    <row r="3" spans="1:5" ht="9.9499999999999993" customHeight="1">
      <c r="A3" s="556" t="s">
        <v>38</v>
      </c>
      <c r="B3" s="557" t="s">
        <v>39</v>
      </c>
      <c r="C3" s="557" t="s">
        <v>40</v>
      </c>
      <c r="D3" s="557" t="s">
        <v>41</v>
      </c>
      <c r="E3" s="557" t="s">
        <v>42</v>
      </c>
    </row>
    <row r="4" spans="1:5" ht="9.9499999999999993" customHeight="1">
      <c r="A4" s="558" t="s">
        <v>43</v>
      </c>
      <c r="B4" s="559" t="s">
        <v>44</v>
      </c>
      <c r="C4" s="559" t="s">
        <v>45</v>
      </c>
      <c r="D4" s="559" t="s">
        <v>46</v>
      </c>
      <c r="E4" s="559" t="s">
        <v>47</v>
      </c>
    </row>
    <row r="5" spans="1:5" ht="6.95" customHeight="1">
      <c r="A5" s="23" t="s">
        <v>48</v>
      </c>
    </row>
    <row r="6" spans="1:5" ht="14.1" customHeight="1"/>
    <row r="7" spans="1:5" ht="9.9499999999999993" customHeight="1">
      <c r="A7" s="452" t="s">
        <v>49</v>
      </c>
    </row>
    <row r="8" spans="1:5" ht="9.9499999999999993" customHeight="1">
      <c r="A8" s="208" t="s">
        <v>50</v>
      </c>
    </row>
    <row r="9" spans="1:5" ht="12.95" customHeight="1">
      <c r="A9" s="607" t="s">
        <v>51</v>
      </c>
      <c r="B9" s="608"/>
      <c r="C9" s="608"/>
      <c r="D9" s="608"/>
      <c r="E9" s="609"/>
    </row>
    <row r="10" spans="1:5" ht="12.95" customHeight="1">
      <c r="A10" s="453" t="s">
        <v>34</v>
      </c>
      <c r="B10" s="454" t="s">
        <v>35</v>
      </c>
      <c r="C10" s="454" t="s">
        <v>36</v>
      </c>
      <c r="D10" s="454" t="s">
        <v>52</v>
      </c>
      <c r="E10" s="455" t="s">
        <v>53</v>
      </c>
    </row>
    <row r="11" spans="1:5" s="3" customFormat="1" ht="11.1" customHeight="1">
      <c r="A11" s="560" t="s">
        <v>54</v>
      </c>
      <c r="B11" s="560" t="s">
        <v>55</v>
      </c>
      <c r="C11" s="560" t="s">
        <v>56</v>
      </c>
      <c r="D11" s="560" t="s">
        <v>54</v>
      </c>
      <c r="E11" s="560" t="s">
        <v>57</v>
      </c>
    </row>
    <row r="12" spans="1:5" ht="6.95" customHeight="1">
      <c r="A12" s="23" t="s">
        <v>48</v>
      </c>
    </row>
    <row r="13" spans="1:5" ht="7.5" customHeight="1">
      <c r="A13" s="23" t="s">
        <v>58</v>
      </c>
    </row>
    <row r="14" spans="1:5" ht="12" customHeight="1"/>
    <row r="15" spans="1:5" ht="9.9499999999999993" customHeight="1">
      <c r="A15" s="452" t="s">
        <v>59</v>
      </c>
    </row>
    <row r="16" spans="1:5" ht="9.9499999999999993" customHeight="1">
      <c r="A16" s="208" t="s">
        <v>60</v>
      </c>
    </row>
    <row r="17" spans="1:5" ht="12.95" customHeight="1">
      <c r="A17" s="607" t="s">
        <v>61</v>
      </c>
      <c r="B17" s="608"/>
      <c r="C17" s="608" t="s">
        <v>62</v>
      </c>
      <c r="D17" s="608"/>
      <c r="E17" s="609"/>
    </row>
    <row r="18" spans="1:5" ht="9.9499999999999993" customHeight="1">
      <c r="A18" s="556" t="s">
        <v>63</v>
      </c>
      <c r="B18" s="556"/>
      <c r="C18" s="347"/>
      <c r="D18" s="556">
        <v>20</v>
      </c>
      <c r="E18" s="556"/>
    </row>
    <row r="19" spans="1:5" ht="9.9499999999999993" customHeight="1">
      <c r="A19" s="347" t="s">
        <v>64</v>
      </c>
      <c r="B19" s="347"/>
      <c r="C19" s="347"/>
      <c r="D19" s="347">
        <v>28</v>
      </c>
      <c r="E19" s="347"/>
    </row>
    <row r="20" spans="1:5" ht="9.9499999999999993" customHeight="1">
      <c r="A20" s="558" t="s">
        <v>65</v>
      </c>
      <c r="B20" s="558"/>
      <c r="C20" s="558"/>
      <c r="D20" s="558">
        <v>22</v>
      </c>
      <c r="E20" s="558"/>
    </row>
    <row r="21" spans="1:5" ht="6.95" customHeight="1">
      <c r="A21" s="23" t="s">
        <v>48</v>
      </c>
    </row>
  </sheetData>
  <mergeCells count="3">
    <mergeCell ref="A9:E9"/>
    <mergeCell ref="A17:B17"/>
    <mergeCell ref="C17:E17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1.140625" style="2" customWidth="1"/>
    <col min="2" max="6" width="8" style="2" customWidth="1"/>
    <col min="7" max="16384" width="9.140625" style="2"/>
  </cols>
  <sheetData>
    <row r="1" spans="1:6" ht="9" customHeight="1">
      <c r="A1" s="261" t="s">
        <v>544</v>
      </c>
    </row>
    <row r="2" spans="1:6" ht="9" customHeight="1">
      <c r="A2" s="261" t="s">
        <v>545</v>
      </c>
    </row>
    <row r="3" spans="1:6" ht="12.95" customHeight="1">
      <c r="A3" s="257" t="s">
        <v>546</v>
      </c>
      <c r="B3" s="256">
        <v>2013</v>
      </c>
      <c r="C3" s="254">
        <v>2014</v>
      </c>
      <c r="D3" s="254">
        <v>2015</v>
      </c>
      <c r="E3" s="254">
        <v>2016</v>
      </c>
      <c r="F3" s="254">
        <v>2017</v>
      </c>
    </row>
    <row r="4" spans="1:6" ht="9.9499999999999993" customHeight="1">
      <c r="A4" s="367" t="s">
        <v>547</v>
      </c>
      <c r="B4" s="368"/>
      <c r="C4" s="368"/>
      <c r="D4" s="368"/>
      <c r="E4" s="368"/>
      <c r="F4" s="368"/>
    </row>
    <row r="5" spans="1:6" ht="9.9499999999999993" customHeight="1">
      <c r="A5" s="369" t="s">
        <v>548</v>
      </c>
      <c r="B5" s="351">
        <v>400517.967</v>
      </c>
      <c r="C5" s="351">
        <v>441612.033</v>
      </c>
      <c r="D5" s="351">
        <v>425872.69300000003</v>
      </c>
      <c r="E5" s="351">
        <v>453962.377524451</v>
      </c>
      <c r="F5" s="351">
        <v>456108.20299999998</v>
      </c>
    </row>
    <row r="6" spans="1:6" ht="9.9499999999999993" customHeight="1">
      <c r="A6" s="369" t="s">
        <v>549</v>
      </c>
      <c r="B6" s="351">
        <v>246.44719106425299</v>
      </c>
      <c r="C6" s="351">
        <v>314.517</v>
      </c>
      <c r="D6" s="351">
        <v>202.74410881262401</v>
      </c>
      <c r="E6" s="351">
        <v>208.88556805575601</v>
      </c>
      <c r="F6" s="351">
        <v>121.121</v>
      </c>
    </row>
    <row r="7" spans="1:6" ht="9.9499999999999993" customHeight="1">
      <c r="A7" s="367" t="s">
        <v>550</v>
      </c>
      <c r="B7" s="368"/>
      <c r="C7" s="368"/>
      <c r="D7" s="368"/>
      <c r="E7" s="368"/>
      <c r="F7" s="368"/>
    </row>
    <row r="8" spans="1:6" ht="9.9499999999999993" customHeight="1">
      <c r="A8" s="369" t="s">
        <v>551</v>
      </c>
      <c r="B8" s="351">
        <v>11.731999999999999</v>
      </c>
      <c r="C8" s="351">
        <v>1.861</v>
      </c>
      <c r="D8" s="351">
        <v>2.4169999999999998</v>
      </c>
      <c r="E8" s="351">
        <v>0</v>
      </c>
      <c r="F8" s="351">
        <v>0.64200000000000002</v>
      </c>
    </row>
    <row r="9" spans="1:6" ht="9.9499999999999993" customHeight="1">
      <c r="A9" s="369" t="s">
        <v>549</v>
      </c>
      <c r="B9" s="351">
        <v>58518.976999999999</v>
      </c>
      <c r="C9" s="351">
        <v>55162</v>
      </c>
      <c r="D9" s="351">
        <v>51536.887999999999</v>
      </c>
      <c r="E9" s="351">
        <v>51909.61</v>
      </c>
      <c r="F9" s="351">
        <v>53062.741999999998</v>
      </c>
    </row>
    <row r="10" spans="1:6" ht="9.9499999999999993" customHeight="1">
      <c r="A10" s="367" t="s">
        <v>552</v>
      </c>
      <c r="B10" s="368"/>
      <c r="C10" s="368"/>
      <c r="D10" s="368"/>
      <c r="E10" s="368"/>
      <c r="F10" s="368"/>
    </row>
    <row r="11" spans="1:6" ht="9.9499999999999993" customHeight="1">
      <c r="A11" s="369" t="s">
        <v>553</v>
      </c>
      <c r="B11" s="351">
        <v>401542.38099999999</v>
      </c>
      <c r="C11" s="351">
        <v>420832.37300000002</v>
      </c>
      <c r="D11" s="351">
        <v>403395.31224963098</v>
      </c>
      <c r="E11" s="351">
        <v>380906.83100000001</v>
      </c>
      <c r="F11" s="351">
        <v>356020.11064914102</v>
      </c>
    </row>
    <row r="12" spans="1:6" ht="9.9499999999999993" customHeight="1">
      <c r="A12" s="369" t="s">
        <v>554</v>
      </c>
      <c r="B12" s="351">
        <v>905.64599999999996</v>
      </c>
      <c r="C12" s="351">
        <v>788.04</v>
      </c>
      <c r="D12" s="351">
        <v>664.84</v>
      </c>
      <c r="E12" s="351">
        <v>297.55</v>
      </c>
      <c r="F12" s="351">
        <v>366.74</v>
      </c>
    </row>
    <row r="13" spans="1:6" ht="9.9499999999999993" customHeight="1">
      <c r="A13" s="370" t="s">
        <v>555</v>
      </c>
      <c r="B13" s="371">
        <v>166829.90501476399</v>
      </c>
      <c r="C13" s="371">
        <v>173531.971586</v>
      </c>
      <c r="D13" s="371">
        <v>170461.81702898501</v>
      </c>
      <c r="E13" s="371">
        <v>170680.221014493</v>
      </c>
      <c r="F13" s="371">
        <v>174082.842860103</v>
      </c>
    </row>
    <row r="14" spans="1:6" ht="9.9499999999999993" customHeight="1">
      <c r="A14" s="372" t="s">
        <v>1075</v>
      </c>
      <c r="B14" s="373">
        <v>13089</v>
      </c>
      <c r="C14" s="373">
        <v>12664</v>
      </c>
      <c r="D14" s="373">
        <v>11513</v>
      </c>
      <c r="E14" s="373">
        <v>11087</v>
      </c>
      <c r="F14" s="373">
        <v>9776</v>
      </c>
    </row>
    <row r="15" spans="1:6" ht="6.95" customHeight="1">
      <c r="A15" s="23" t="s">
        <v>556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8.5703125" style="2" customWidth="1"/>
    <col min="2" max="6" width="8.5703125" style="2" customWidth="1"/>
    <col min="7" max="16384" width="9.140625" style="2"/>
  </cols>
  <sheetData>
    <row r="1" spans="1:6" ht="9" customHeight="1">
      <c r="A1" s="355" t="s">
        <v>557</v>
      </c>
    </row>
    <row r="2" spans="1:6" ht="9" customHeight="1">
      <c r="A2" s="253" t="s">
        <v>558</v>
      </c>
      <c r="E2" s="356"/>
    </row>
    <row r="3" spans="1:6" ht="9" customHeight="1">
      <c r="A3" s="261" t="s">
        <v>559</v>
      </c>
    </row>
    <row r="4" spans="1:6" ht="12.95" customHeight="1">
      <c r="A4" s="257" t="s">
        <v>560</v>
      </c>
      <c r="B4" s="256">
        <v>2012</v>
      </c>
      <c r="C4" s="256">
        <v>2013</v>
      </c>
      <c r="D4" s="254">
        <v>2014</v>
      </c>
      <c r="E4" s="254">
        <v>2015</v>
      </c>
      <c r="F4" s="254">
        <v>2016</v>
      </c>
    </row>
    <row r="5" spans="1:6" ht="9.4" customHeight="1">
      <c r="A5" s="357" t="s">
        <v>561</v>
      </c>
      <c r="B5" s="358">
        <f>B6+B8+B7</f>
        <v>915.3</v>
      </c>
      <c r="C5" s="358">
        <f>C6+C8+C7</f>
        <v>915.3</v>
      </c>
      <c r="D5" s="358">
        <f>D6+D8+D7</f>
        <v>915.3</v>
      </c>
      <c r="E5" s="358">
        <f>E6+E8+E7</f>
        <v>924.1</v>
      </c>
      <c r="F5" s="358">
        <f>F6+F8+F7</f>
        <v>921.4</v>
      </c>
    </row>
    <row r="6" spans="1:6" ht="9.4" customHeight="1">
      <c r="A6" s="359" t="s">
        <v>562</v>
      </c>
      <c r="B6" s="360">
        <v>93.3</v>
      </c>
      <c r="C6" s="360">
        <v>93.3</v>
      </c>
      <c r="D6" s="360">
        <v>93.3</v>
      </c>
      <c r="E6" s="360">
        <v>102.1</v>
      </c>
      <c r="F6" s="360">
        <v>99.4</v>
      </c>
    </row>
    <row r="7" spans="1:6" ht="9.4" customHeight="1">
      <c r="A7" s="359" t="s">
        <v>563</v>
      </c>
      <c r="B7" s="361">
        <v>77</v>
      </c>
      <c r="C7" s="361">
        <v>77</v>
      </c>
      <c r="D7" s="361">
        <v>77</v>
      </c>
      <c r="E7" s="361">
        <v>53.4</v>
      </c>
      <c r="F7" s="361">
        <v>53.4</v>
      </c>
    </row>
    <row r="8" spans="1:6" ht="9.4" customHeight="1">
      <c r="A8" s="359" t="s">
        <v>564</v>
      </c>
      <c r="B8" s="360">
        <v>745</v>
      </c>
      <c r="C8" s="360">
        <v>745</v>
      </c>
      <c r="D8" s="360">
        <v>745</v>
      </c>
      <c r="E8" s="360">
        <v>768.6</v>
      </c>
      <c r="F8" s="360">
        <v>768.6</v>
      </c>
    </row>
    <row r="9" spans="1:6" ht="9.4" customHeight="1">
      <c r="A9" s="357" t="s">
        <v>565</v>
      </c>
      <c r="B9" s="358">
        <f>B10+B12+B11</f>
        <v>21.4</v>
      </c>
      <c r="C9" s="358">
        <f>C10+C12+C11</f>
        <v>21.4</v>
      </c>
      <c r="D9" s="358">
        <f>D10+D12+D11</f>
        <v>21.4</v>
      </c>
      <c r="E9" s="358">
        <f>E10+E12+E11</f>
        <v>21.4</v>
      </c>
      <c r="F9" s="358">
        <f>F10+F12+F11</f>
        <v>83.699999999999989</v>
      </c>
    </row>
    <row r="10" spans="1:6" ht="9.4" customHeight="1">
      <c r="A10" s="359" t="s">
        <v>562</v>
      </c>
      <c r="B10" s="360">
        <v>0</v>
      </c>
      <c r="C10" s="360">
        <v>0</v>
      </c>
      <c r="D10" s="360">
        <v>0</v>
      </c>
      <c r="E10" s="360">
        <v>0</v>
      </c>
      <c r="F10" s="360">
        <v>0</v>
      </c>
    </row>
    <row r="11" spans="1:6" ht="9.4" customHeight="1">
      <c r="A11" s="359" t="s">
        <v>563</v>
      </c>
      <c r="B11" s="361">
        <v>0</v>
      </c>
      <c r="C11" s="361">
        <v>0</v>
      </c>
      <c r="D11" s="361">
        <v>0</v>
      </c>
      <c r="E11" s="361">
        <v>0</v>
      </c>
      <c r="F11" s="361">
        <v>10.6</v>
      </c>
    </row>
    <row r="12" spans="1:6" ht="9.4" customHeight="1">
      <c r="A12" s="359" t="s">
        <v>564</v>
      </c>
      <c r="B12" s="361">
        <v>21.4</v>
      </c>
      <c r="C12" s="361">
        <v>21.4</v>
      </c>
      <c r="D12" s="361">
        <v>21.4</v>
      </c>
      <c r="E12" s="361">
        <v>21.4</v>
      </c>
      <c r="F12" s="361">
        <v>73.099999999999994</v>
      </c>
    </row>
    <row r="13" spans="1:6" ht="9.4" customHeight="1">
      <c r="A13" s="357" t="s">
        <v>566</v>
      </c>
      <c r="B13" s="358">
        <f>B14+B16+B15</f>
        <v>3051.2999999999997</v>
      </c>
      <c r="C13" s="358">
        <f>C14+C16+C15</f>
        <v>3051.2999999999997</v>
      </c>
      <c r="D13" s="358">
        <f>D14+D16+D15</f>
        <v>2959</v>
      </c>
      <c r="E13" s="358">
        <f>E14+E16+E15</f>
        <v>2959</v>
      </c>
      <c r="F13" s="358">
        <f>F14+F16+F15</f>
        <v>2959</v>
      </c>
    </row>
    <row r="14" spans="1:6" ht="9.4" customHeight="1">
      <c r="A14" s="359" t="s">
        <v>562</v>
      </c>
      <c r="B14" s="360">
        <v>572</v>
      </c>
      <c r="C14" s="360">
        <v>572</v>
      </c>
      <c r="D14" s="360">
        <v>549.5</v>
      </c>
      <c r="E14" s="360">
        <v>549.5</v>
      </c>
      <c r="F14" s="360">
        <v>549.5</v>
      </c>
    </row>
    <row r="15" spans="1:6" ht="9.4" customHeight="1">
      <c r="A15" s="359" t="s">
        <v>563</v>
      </c>
      <c r="B15" s="361">
        <v>822.6</v>
      </c>
      <c r="C15" s="361">
        <v>822.6</v>
      </c>
      <c r="D15" s="361">
        <v>843.8</v>
      </c>
      <c r="E15" s="361">
        <v>843.8</v>
      </c>
      <c r="F15" s="361">
        <v>843.8</v>
      </c>
    </row>
    <row r="16" spans="1:6" ht="9.4" customHeight="1">
      <c r="A16" s="359" t="s">
        <v>564</v>
      </c>
      <c r="B16" s="361">
        <v>1656.7</v>
      </c>
      <c r="C16" s="361">
        <v>1656.7</v>
      </c>
      <c r="D16" s="361">
        <v>1565.7</v>
      </c>
      <c r="E16" s="361">
        <v>1565.7</v>
      </c>
      <c r="F16" s="361">
        <v>1565.7</v>
      </c>
    </row>
    <row r="17" spans="1:6" ht="9.4" customHeight="1">
      <c r="A17" s="357" t="s">
        <v>567</v>
      </c>
      <c r="B17" s="358">
        <f>B18+B20+B19</f>
        <v>11090.699999999999</v>
      </c>
      <c r="C17" s="358">
        <f>C18+C20+C19</f>
        <v>11090.699999999999</v>
      </c>
      <c r="D17" s="358">
        <f>D18+D20+D19</f>
        <v>11090.699999999999</v>
      </c>
      <c r="E17" s="358">
        <f>E18+E20+E19</f>
        <v>11090.699999999999</v>
      </c>
      <c r="F17" s="358">
        <f>F18+F20+F19</f>
        <v>11090.699999999999</v>
      </c>
    </row>
    <row r="18" spans="1:6" ht="9.4" customHeight="1">
      <c r="A18" s="359" t="s">
        <v>562</v>
      </c>
      <c r="B18" s="360">
        <v>1194.0999999999999</v>
      </c>
      <c r="C18" s="360">
        <v>1194.0999999999999</v>
      </c>
      <c r="D18" s="360">
        <v>1194.0999999999999</v>
      </c>
      <c r="E18" s="360">
        <v>1194.0999999999999</v>
      </c>
      <c r="F18" s="360">
        <v>1194.0999999999999</v>
      </c>
    </row>
    <row r="19" spans="1:6" ht="9.4" customHeight="1">
      <c r="A19" s="359" t="s">
        <v>563</v>
      </c>
      <c r="B19" s="361">
        <v>9847.4</v>
      </c>
      <c r="C19" s="361">
        <v>9847.4</v>
      </c>
      <c r="D19" s="361">
        <v>9847.4</v>
      </c>
      <c r="E19" s="361">
        <v>9847.4</v>
      </c>
      <c r="F19" s="361">
        <v>9847.4</v>
      </c>
    </row>
    <row r="20" spans="1:6" ht="9.4" customHeight="1">
      <c r="A20" s="359" t="s">
        <v>564</v>
      </c>
      <c r="B20" s="361">
        <v>49.2</v>
      </c>
      <c r="C20" s="361">
        <v>49.2</v>
      </c>
      <c r="D20" s="361">
        <v>49.2</v>
      </c>
      <c r="E20" s="361">
        <v>49.2</v>
      </c>
      <c r="F20" s="361">
        <v>49.2</v>
      </c>
    </row>
    <row r="21" spans="1:6" ht="9.4" customHeight="1">
      <c r="A21" s="362" t="s">
        <v>346</v>
      </c>
      <c r="B21" s="363">
        <f t="shared" ref="B21:F21" si="0">B5+B9+B13+B17</f>
        <v>15078.699999999999</v>
      </c>
      <c r="C21" s="363">
        <f t="shared" si="0"/>
        <v>15078.699999999999</v>
      </c>
      <c r="D21" s="363">
        <f t="shared" si="0"/>
        <v>14986.399999999998</v>
      </c>
      <c r="E21" s="363">
        <f t="shared" si="0"/>
        <v>14995.199999999999</v>
      </c>
      <c r="F21" s="363">
        <f t="shared" si="0"/>
        <v>15054.8</v>
      </c>
    </row>
    <row r="22" spans="1:6" ht="9.4" customHeight="1">
      <c r="A22" s="364" t="s">
        <v>562</v>
      </c>
      <c r="B22" s="363">
        <f t="shared" ref="B22:E22" si="1">B6+B10+B14+B18</f>
        <v>1859.3999999999999</v>
      </c>
      <c r="C22" s="363">
        <f t="shared" si="1"/>
        <v>1859.3999999999999</v>
      </c>
      <c r="D22" s="363">
        <f t="shared" si="1"/>
        <v>1836.8999999999999</v>
      </c>
      <c r="E22" s="363">
        <f t="shared" si="1"/>
        <v>1845.6999999999998</v>
      </c>
      <c r="F22" s="363">
        <f t="shared" ref="F22:F24" si="2">F6+F10+F14+F18</f>
        <v>1843</v>
      </c>
    </row>
    <row r="23" spans="1:6" ht="9.4" customHeight="1">
      <c r="A23" s="364" t="s">
        <v>563</v>
      </c>
      <c r="B23" s="363">
        <f t="shared" ref="B23:E23" si="3">B7+B11+B15+B19</f>
        <v>10747</v>
      </c>
      <c r="C23" s="363">
        <f t="shared" si="3"/>
        <v>10747</v>
      </c>
      <c r="D23" s="363">
        <f t="shared" si="3"/>
        <v>10768.199999999999</v>
      </c>
      <c r="E23" s="363">
        <f t="shared" si="3"/>
        <v>10744.6</v>
      </c>
      <c r="F23" s="363">
        <f t="shared" si="2"/>
        <v>10755.199999999999</v>
      </c>
    </row>
    <row r="24" spans="1:6" ht="9.4" customHeight="1">
      <c r="A24" s="365" t="s">
        <v>564</v>
      </c>
      <c r="B24" s="366">
        <f t="shared" ref="B24:E24" si="4">B8+B12+B16+B20</f>
        <v>2472.2999999999997</v>
      </c>
      <c r="C24" s="366">
        <f t="shared" si="4"/>
        <v>2472.2999999999997</v>
      </c>
      <c r="D24" s="366">
        <f t="shared" si="4"/>
        <v>2381.2999999999997</v>
      </c>
      <c r="E24" s="366">
        <f t="shared" si="4"/>
        <v>2404.8999999999996</v>
      </c>
      <c r="F24" s="366">
        <f t="shared" si="2"/>
        <v>2456.6</v>
      </c>
    </row>
    <row r="25" spans="1:6" ht="6.95" customHeight="1">
      <c r="A25" s="23" t="s">
        <v>568</v>
      </c>
    </row>
    <row r="27" spans="1:6" ht="9" customHeight="1">
      <c r="B27" s="356"/>
      <c r="C27" s="356"/>
      <c r="D27" s="356"/>
      <c r="E27" s="356"/>
      <c r="F27" s="356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1.7109375" style="2" customWidth="1"/>
    <col min="2" max="6" width="10" style="2" customWidth="1"/>
    <col min="7" max="7" width="6.85546875" style="2" customWidth="1"/>
    <col min="8" max="9" width="9.140625" style="2"/>
    <col min="10" max="10" width="8.28515625" style="2" customWidth="1"/>
    <col min="11" max="11" width="5.7109375" style="2" customWidth="1"/>
    <col min="12" max="12" width="6.28515625" style="2" customWidth="1"/>
    <col min="13" max="16384" width="9.140625" style="2"/>
  </cols>
  <sheetData>
    <row r="1" spans="1:9" ht="9" customHeight="1">
      <c r="A1" s="261" t="s">
        <v>569</v>
      </c>
    </row>
    <row r="2" spans="1:9" ht="12.95" customHeight="1">
      <c r="A2" s="257" t="s">
        <v>570</v>
      </c>
      <c r="B2" s="256">
        <v>2013</v>
      </c>
      <c r="C2" s="254">
        <v>2014</v>
      </c>
      <c r="D2" s="254">
        <v>2015</v>
      </c>
      <c r="E2" s="254">
        <v>2016</v>
      </c>
      <c r="F2" s="254">
        <v>2017</v>
      </c>
    </row>
    <row r="3" spans="1:9" s="347" customFormat="1" ht="9.9499999999999993" customHeight="1">
      <c r="A3" s="317" t="s">
        <v>346</v>
      </c>
      <c r="B3" s="348">
        <f>SUM(B4:B13)</f>
        <v>614566</v>
      </c>
      <c r="C3" s="348">
        <f>SUM(C4:C13)</f>
        <v>671607</v>
      </c>
      <c r="D3" s="348">
        <f>SUM(D4:D13)</f>
        <v>717559</v>
      </c>
      <c r="E3" s="348">
        <f>SUM(E4:E13)</f>
        <v>753825</v>
      </c>
      <c r="F3" s="348">
        <f>SUM(F4:F13)</f>
        <v>791801</v>
      </c>
      <c r="H3" s="349"/>
      <c r="I3" s="349"/>
    </row>
    <row r="4" spans="1:9" ht="9.9499999999999993" customHeight="1">
      <c r="A4" s="350" t="s">
        <v>571</v>
      </c>
      <c r="B4" s="351">
        <v>275556</v>
      </c>
      <c r="C4" s="351">
        <v>296274</v>
      </c>
      <c r="D4" s="351">
        <v>312291</v>
      </c>
      <c r="E4" s="351">
        <v>325193</v>
      </c>
      <c r="F4" s="351">
        <v>340537</v>
      </c>
      <c r="H4" s="237"/>
      <c r="I4" s="237"/>
    </row>
    <row r="5" spans="1:9" ht="9.9499999999999993" customHeight="1">
      <c r="A5" s="350" t="s">
        <v>572</v>
      </c>
      <c r="B5" s="351">
        <v>18949</v>
      </c>
      <c r="C5" s="351">
        <v>19871</v>
      </c>
      <c r="D5" s="351">
        <v>20324</v>
      </c>
      <c r="E5" s="351">
        <v>20542</v>
      </c>
      <c r="F5" s="351">
        <v>21028</v>
      </c>
      <c r="H5" s="237"/>
      <c r="I5" s="237"/>
    </row>
    <row r="6" spans="1:9" ht="9.9499999999999993" customHeight="1">
      <c r="A6" s="350" t="s">
        <v>573</v>
      </c>
      <c r="B6" s="351">
        <v>2032</v>
      </c>
      <c r="C6" s="351">
        <v>2147</v>
      </c>
      <c r="D6" s="351">
        <v>2225</v>
      </c>
      <c r="E6" s="351">
        <v>2278</v>
      </c>
      <c r="F6" s="351">
        <v>2351</v>
      </c>
      <c r="H6" s="237"/>
      <c r="I6" s="237"/>
    </row>
    <row r="7" spans="1:9" ht="9.9499999999999993" customHeight="1">
      <c r="A7" s="350" t="s">
        <v>574</v>
      </c>
      <c r="B7" s="351">
        <v>41142</v>
      </c>
      <c r="C7" s="351">
        <v>45105</v>
      </c>
      <c r="D7" s="351">
        <v>47479</v>
      </c>
      <c r="E7" s="351">
        <v>49455</v>
      </c>
      <c r="F7" s="351">
        <v>52180</v>
      </c>
      <c r="H7" s="237"/>
      <c r="I7" s="237"/>
    </row>
    <row r="8" spans="1:9" ht="9.9499999999999993" customHeight="1">
      <c r="A8" s="350" t="s">
        <v>575</v>
      </c>
      <c r="B8" s="351">
        <v>15779</v>
      </c>
      <c r="C8" s="351">
        <v>17218</v>
      </c>
      <c r="D8" s="351">
        <v>18456</v>
      </c>
      <c r="E8" s="351">
        <v>19372</v>
      </c>
      <c r="F8" s="351">
        <v>20330</v>
      </c>
      <c r="H8" s="237"/>
      <c r="I8" s="237"/>
    </row>
    <row r="9" spans="1:9" ht="9.9499999999999993" customHeight="1">
      <c r="A9" s="350" t="s">
        <v>576</v>
      </c>
      <c r="B9" s="351">
        <v>5407</v>
      </c>
      <c r="C9" s="351">
        <v>5793</v>
      </c>
      <c r="D9" s="351">
        <v>6040</v>
      </c>
      <c r="E9" s="351">
        <v>6201</v>
      </c>
      <c r="F9" s="351">
        <v>6385</v>
      </c>
      <c r="H9" s="237"/>
      <c r="I9" s="237"/>
    </row>
    <row r="10" spans="1:9" ht="9.9499999999999993" customHeight="1">
      <c r="A10" s="350" t="s">
        <v>577</v>
      </c>
      <c r="B10" s="351">
        <v>199317</v>
      </c>
      <c r="C10" s="351">
        <v>222799</v>
      </c>
      <c r="D10" s="351">
        <v>243002</v>
      </c>
      <c r="E10" s="351">
        <v>258885</v>
      </c>
      <c r="F10" s="351">
        <v>273309</v>
      </c>
    </row>
    <row r="11" spans="1:9" ht="9.9499999999999993" customHeight="1">
      <c r="A11" s="350" t="s">
        <v>578</v>
      </c>
      <c r="B11" s="351">
        <v>29344</v>
      </c>
      <c r="C11" s="351">
        <v>32519</v>
      </c>
      <c r="D11" s="351">
        <v>35079</v>
      </c>
      <c r="E11" s="351">
        <v>36682</v>
      </c>
      <c r="F11" s="351">
        <v>38259</v>
      </c>
    </row>
    <row r="12" spans="1:9" ht="9.9499999999999993" customHeight="1">
      <c r="A12" s="350" t="s">
        <v>579</v>
      </c>
      <c r="B12" s="351">
        <v>6098</v>
      </c>
      <c r="C12" s="351">
        <v>6504</v>
      </c>
      <c r="D12" s="351">
        <v>6819</v>
      </c>
      <c r="E12" s="351">
        <v>7157</v>
      </c>
      <c r="F12" s="351">
        <v>7406</v>
      </c>
      <c r="G12" s="237"/>
    </row>
    <row r="13" spans="1:9" ht="9.9499999999999993" customHeight="1">
      <c r="A13" s="352" t="s">
        <v>477</v>
      </c>
      <c r="B13" s="353">
        <v>20942</v>
      </c>
      <c r="C13" s="353">
        <v>23377</v>
      </c>
      <c r="D13" s="353">
        <v>25844</v>
      </c>
      <c r="E13" s="353">
        <v>28060</v>
      </c>
      <c r="F13" s="353">
        <v>30016</v>
      </c>
      <c r="G13" s="237"/>
    </row>
    <row r="14" spans="1:9" ht="6.95" customHeight="1">
      <c r="A14" s="23" t="s">
        <v>580</v>
      </c>
    </row>
    <row r="15" spans="1:9" ht="9" customHeight="1">
      <c r="F15" s="237"/>
    </row>
    <row r="16" spans="1:9" ht="9" customHeight="1">
      <c r="A16" s="261" t="s">
        <v>581</v>
      </c>
    </row>
    <row r="17" spans="1:6" ht="12.95" customHeight="1">
      <c r="A17" s="257" t="s">
        <v>582</v>
      </c>
      <c r="B17" s="256">
        <v>2013</v>
      </c>
      <c r="C17" s="254">
        <v>2014</v>
      </c>
      <c r="D17" s="254">
        <v>2015</v>
      </c>
      <c r="E17" s="254">
        <v>2016</v>
      </c>
      <c r="F17" s="254">
        <v>2017</v>
      </c>
    </row>
    <row r="18" spans="1:6" ht="9.9499999999999993" customHeight="1">
      <c r="A18" s="317" t="s">
        <v>346</v>
      </c>
      <c r="B18" s="354">
        <f>SUM(B19:B22)</f>
        <v>32586</v>
      </c>
      <c r="C18" s="354">
        <f>SUM(C19:C22)</f>
        <v>31115</v>
      </c>
      <c r="D18" s="354">
        <f>SUM(D19:D22)</f>
        <v>23045</v>
      </c>
      <c r="E18" s="354">
        <f>SUM(E19:E22)</f>
        <v>17711</v>
      </c>
      <c r="F18" s="354">
        <f>SUM(F19:F22)</f>
        <v>20716</v>
      </c>
    </row>
    <row r="19" spans="1:6" ht="9.9499999999999993" customHeight="1">
      <c r="A19" s="350" t="s">
        <v>583</v>
      </c>
      <c r="B19" s="179">
        <v>26380</v>
      </c>
      <c r="C19" s="179">
        <v>24760</v>
      </c>
      <c r="D19" s="179">
        <v>19111</v>
      </c>
      <c r="E19" s="179">
        <v>14544</v>
      </c>
      <c r="F19" s="179">
        <v>17155</v>
      </c>
    </row>
    <row r="20" spans="1:6" ht="9.9499999999999993" customHeight="1">
      <c r="A20" s="350" t="s">
        <v>584</v>
      </c>
      <c r="B20" s="179">
        <v>4628</v>
      </c>
      <c r="C20" s="179">
        <v>4999</v>
      </c>
      <c r="D20" s="179">
        <v>3240</v>
      </c>
      <c r="E20" s="179">
        <v>2738</v>
      </c>
      <c r="F20" s="179">
        <v>3192</v>
      </c>
    </row>
    <row r="21" spans="1:6" ht="9.9499999999999993" customHeight="1">
      <c r="A21" s="350" t="s">
        <v>585</v>
      </c>
      <c r="B21" s="179">
        <v>1235</v>
      </c>
      <c r="C21" s="179">
        <v>1098</v>
      </c>
      <c r="D21" s="179">
        <v>576</v>
      </c>
      <c r="E21" s="179">
        <v>264</v>
      </c>
      <c r="F21" s="179">
        <v>320</v>
      </c>
    </row>
    <row r="22" spans="1:6" ht="9.9499999999999993" customHeight="1">
      <c r="A22" s="352" t="s">
        <v>579</v>
      </c>
      <c r="B22" s="353">
        <v>343</v>
      </c>
      <c r="C22" s="353">
        <v>258</v>
      </c>
      <c r="D22" s="353">
        <v>118</v>
      </c>
      <c r="E22" s="353">
        <v>165</v>
      </c>
      <c r="F22" s="353">
        <v>49</v>
      </c>
    </row>
    <row r="23" spans="1:6" ht="6.95" customHeight="1">
      <c r="A23" s="23" t="s">
        <v>586</v>
      </c>
    </row>
    <row r="24" spans="1:6" ht="6.95" customHeight="1">
      <c r="A24" s="23" t="s">
        <v>587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3.7109375" style="2" customWidth="1"/>
    <col min="2" max="6" width="9.5703125" style="2" customWidth="1"/>
    <col min="7" max="16384" width="9.140625" style="2"/>
  </cols>
  <sheetData>
    <row r="1" spans="1:6" ht="9" customHeight="1">
      <c r="A1" s="253" t="s">
        <v>588</v>
      </c>
    </row>
    <row r="2" spans="1:6" ht="9" customHeight="1">
      <c r="A2" s="341" t="s">
        <v>589</v>
      </c>
    </row>
    <row r="3" spans="1:6" ht="9" customHeight="1">
      <c r="A3" s="261" t="s">
        <v>590</v>
      </c>
    </row>
    <row r="4" spans="1:6" ht="9" customHeight="1">
      <c r="A4" s="2" t="s">
        <v>591</v>
      </c>
    </row>
    <row r="5" spans="1:6" ht="12.95" customHeight="1">
      <c r="A5" s="637" t="s">
        <v>592</v>
      </c>
      <c r="B5" s="635" t="s">
        <v>593</v>
      </c>
      <c r="C5" s="635"/>
      <c r="D5" s="635"/>
      <c r="E5" s="635"/>
      <c r="F5" s="636"/>
    </row>
    <row r="6" spans="1:6" ht="12.95" customHeight="1">
      <c r="A6" s="637"/>
      <c r="B6" s="262">
        <v>2009</v>
      </c>
      <c r="C6" s="262">
        <v>2010</v>
      </c>
      <c r="D6" s="262">
        <v>2011</v>
      </c>
      <c r="E6" s="262">
        <v>2012</v>
      </c>
      <c r="F6" s="342">
        <v>2013</v>
      </c>
    </row>
    <row r="7" spans="1:6" ht="9.9499999999999993" customHeight="1">
      <c r="A7" s="343" t="s">
        <v>594</v>
      </c>
      <c r="B7" s="344">
        <f>B8+B9</f>
        <v>234</v>
      </c>
      <c r="C7" s="344">
        <v>259</v>
      </c>
      <c r="D7" s="344">
        <v>282</v>
      </c>
      <c r="E7" s="344">
        <f>E8+E9</f>
        <v>336</v>
      </c>
      <c r="F7" s="344">
        <f>F8+F9</f>
        <v>336</v>
      </c>
    </row>
    <row r="8" spans="1:6" ht="9.9499999999999993" customHeight="1">
      <c r="A8" s="345" t="s">
        <v>595</v>
      </c>
      <c r="B8" s="28">
        <v>136</v>
      </c>
      <c r="C8" s="28" t="s">
        <v>149</v>
      </c>
      <c r="D8" s="28" t="s">
        <v>149</v>
      </c>
      <c r="E8" s="28">
        <v>119</v>
      </c>
      <c r="F8" s="28">
        <v>95</v>
      </c>
    </row>
    <row r="9" spans="1:6" ht="9.9499999999999993" customHeight="1">
      <c r="A9" s="345" t="s">
        <v>596</v>
      </c>
      <c r="B9" s="28">
        <v>98</v>
      </c>
      <c r="C9" s="28" t="s">
        <v>149</v>
      </c>
      <c r="D9" s="28" t="s">
        <v>149</v>
      </c>
      <c r="E9" s="28">
        <v>217</v>
      </c>
      <c r="F9" s="28">
        <v>241</v>
      </c>
    </row>
    <row r="10" spans="1:6" ht="9.9499999999999993" customHeight="1">
      <c r="A10" s="343" t="s">
        <v>597</v>
      </c>
      <c r="B10" s="344">
        <f>B11+B12</f>
        <v>99</v>
      </c>
      <c r="C10" s="344">
        <v>92</v>
      </c>
      <c r="D10" s="344">
        <v>87</v>
      </c>
      <c r="E10" s="344">
        <f>E11+E12</f>
        <v>84</v>
      </c>
      <c r="F10" s="344">
        <f>F11+F12</f>
        <v>82</v>
      </c>
    </row>
    <row r="11" spans="1:6" ht="9.9499999999999993" customHeight="1">
      <c r="A11" s="345" t="s">
        <v>595</v>
      </c>
      <c r="B11" s="28">
        <v>9</v>
      </c>
      <c r="C11" s="28" t="s">
        <v>149</v>
      </c>
      <c r="D11" s="28" t="s">
        <v>149</v>
      </c>
      <c r="E11" s="28">
        <v>4</v>
      </c>
      <c r="F11" s="28">
        <v>4</v>
      </c>
    </row>
    <row r="12" spans="1:6" ht="9.9499999999999993" customHeight="1">
      <c r="A12" s="345" t="s">
        <v>596</v>
      </c>
      <c r="B12" s="28">
        <v>90</v>
      </c>
      <c r="C12" s="28" t="s">
        <v>149</v>
      </c>
      <c r="D12" s="28" t="s">
        <v>149</v>
      </c>
      <c r="E12" s="28">
        <v>80</v>
      </c>
      <c r="F12" s="28">
        <v>78</v>
      </c>
    </row>
    <row r="13" spans="1:6" ht="9.9499999999999993" customHeight="1">
      <c r="A13" s="343" t="s">
        <v>346</v>
      </c>
      <c r="B13" s="344">
        <f>B7+B10</f>
        <v>333</v>
      </c>
      <c r="C13" s="344">
        <f>C7+C10</f>
        <v>351</v>
      </c>
      <c r="D13" s="344">
        <f>D7+D10</f>
        <v>369</v>
      </c>
      <c r="E13" s="344">
        <f>E7+E10</f>
        <v>420</v>
      </c>
      <c r="F13" s="344">
        <f>F7+F10</f>
        <v>418</v>
      </c>
    </row>
    <row r="14" spans="1:6" ht="9.9499999999999993" customHeight="1">
      <c r="A14" s="345" t="s">
        <v>595</v>
      </c>
      <c r="B14" s="28">
        <f t="shared" ref="B14:F15" si="0">B8+B11</f>
        <v>145</v>
      </c>
      <c r="C14" s="28" t="s">
        <v>149</v>
      </c>
      <c r="D14" s="28" t="s">
        <v>149</v>
      </c>
      <c r="E14" s="28">
        <f t="shared" si="0"/>
        <v>123</v>
      </c>
      <c r="F14" s="28">
        <f t="shared" si="0"/>
        <v>99</v>
      </c>
    </row>
    <row r="15" spans="1:6" ht="9.9499999999999993" customHeight="1">
      <c r="A15" s="346" t="s">
        <v>596</v>
      </c>
      <c r="B15" s="266">
        <f t="shared" si="0"/>
        <v>188</v>
      </c>
      <c r="C15" s="266" t="s">
        <v>149</v>
      </c>
      <c r="D15" s="266" t="s">
        <v>149</v>
      </c>
      <c r="E15" s="266">
        <f t="shared" si="0"/>
        <v>297</v>
      </c>
      <c r="F15" s="266">
        <f t="shared" si="0"/>
        <v>319</v>
      </c>
    </row>
    <row r="16" spans="1:6" ht="6.95" customHeight="1">
      <c r="A16" s="23" t="s">
        <v>598</v>
      </c>
    </row>
  </sheetData>
  <mergeCells count="2">
    <mergeCell ref="B5:F5"/>
    <mergeCell ref="A5:A6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7" width="8.85546875" style="2" customWidth="1"/>
    <col min="8" max="16384" width="9.140625" style="2"/>
  </cols>
  <sheetData>
    <row r="1" spans="1:7" ht="9" customHeight="1">
      <c r="A1" s="261" t="s">
        <v>599</v>
      </c>
    </row>
    <row r="2" spans="1:7" ht="9" customHeight="1">
      <c r="A2" s="2" t="s">
        <v>1077</v>
      </c>
    </row>
    <row r="3" spans="1:7" ht="12.6" customHeight="1">
      <c r="A3" s="637" t="s">
        <v>600</v>
      </c>
      <c r="B3" s="635" t="s">
        <v>601</v>
      </c>
      <c r="C3" s="635"/>
      <c r="D3" s="635"/>
      <c r="E3" s="635"/>
      <c r="F3" s="635"/>
      <c r="G3" s="636"/>
    </row>
    <row r="4" spans="1:7" ht="12.6" customHeight="1">
      <c r="A4" s="637"/>
      <c r="B4" s="635" t="s">
        <v>602</v>
      </c>
      <c r="C4" s="635"/>
      <c r="D4" s="635"/>
      <c r="E4" s="635" t="s">
        <v>603</v>
      </c>
      <c r="F4" s="635"/>
      <c r="G4" s="636"/>
    </row>
    <row r="5" spans="1:7" ht="12.6" customHeight="1">
      <c r="A5" s="637"/>
      <c r="B5" s="262" t="s">
        <v>596</v>
      </c>
      <c r="C5" s="262" t="s">
        <v>595</v>
      </c>
      <c r="D5" s="256" t="s">
        <v>146</v>
      </c>
      <c r="E5" s="262" t="s">
        <v>596</v>
      </c>
      <c r="F5" s="262" t="s">
        <v>595</v>
      </c>
      <c r="G5" s="254" t="s">
        <v>146</v>
      </c>
    </row>
    <row r="6" spans="1:7" ht="9.9499999999999993" customHeight="1">
      <c r="A6" s="16">
        <v>2013</v>
      </c>
      <c r="B6" s="331">
        <v>1177847</v>
      </c>
      <c r="C6" s="331">
        <v>1393587</v>
      </c>
      <c r="D6" s="125">
        <f>B6+C6</f>
        <v>2571434</v>
      </c>
      <c r="E6" s="331">
        <v>531531</v>
      </c>
      <c r="F6" s="331">
        <v>502556</v>
      </c>
      <c r="G6" s="125">
        <f>E6+F6</f>
        <v>1034087</v>
      </c>
    </row>
    <row r="7" spans="1:7" ht="9.9499999999999993" customHeight="1">
      <c r="A7" s="16">
        <v>2014</v>
      </c>
      <c r="B7" s="331">
        <v>1098704</v>
      </c>
      <c r="C7" s="331">
        <v>1541938</v>
      </c>
      <c r="D7" s="125">
        <f>B7+C7</f>
        <v>2640642</v>
      </c>
      <c r="E7" s="331">
        <v>589370</v>
      </c>
      <c r="F7" s="331">
        <v>438078</v>
      </c>
      <c r="G7" s="125">
        <f>E7+F7</f>
        <v>1027448</v>
      </c>
    </row>
    <row r="8" spans="1:7" ht="9.9499999999999993" customHeight="1">
      <c r="A8" s="16">
        <v>2015</v>
      </c>
      <c r="B8" s="331">
        <v>906943</v>
      </c>
      <c r="C8" s="331">
        <v>1387987</v>
      </c>
      <c r="D8" s="125">
        <f>B8+C8</f>
        <v>2294930</v>
      </c>
      <c r="E8" s="331">
        <v>456801</v>
      </c>
      <c r="F8" s="331">
        <v>331358</v>
      </c>
      <c r="G8" s="125">
        <f>E8+F8</f>
        <v>788159</v>
      </c>
    </row>
    <row r="9" spans="1:7" ht="9.9499999999999993" customHeight="1">
      <c r="A9" s="16">
        <v>2016</v>
      </c>
      <c r="B9" s="331">
        <v>1059421</v>
      </c>
      <c r="C9" s="331">
        <v>999271</v>
      </c>
      <c r="D9" s="125">
        <f>B9+C9</f>
        <v>2058692</v>
      </c>
      <c r="E9" s="331">
        <v>448974</v>
      </c>
      <c r="F9" s="331">
        <v>304491</v>
      </c>
      <c r="G9" s="125">
        <f>E9+F9</f>
        <v>753465</v>
      </c>
    </row>
    <row r="10" spans="1:7" ht="9.9499999999999993" customHeight="1">
      <c r="A10" s="267">
        <v>2017</v>
      </c>
      <c r="B10" s="605">
        <v>1065933</v>
      </c>
      <c r="C10" s="605">
        <v>1032640</v>
      </c>
      <c r="D10" s="339">
        <f>B10+C10</f>
        <v>2098573</v>
      </c>
      <c r="E10" s="605">
        <v>502091</v>
      </c>
      <c r="F10" s="605">
        <v>360467</v>
      </c>
      <c r="G10" s="339">
        <f>E10+F10</f>
        <v>862558</v>
      </c>
    </row>
    <row r="11" spans="1:7" ht="6.95" customHeight="1">
      <c r="A11" s="23" t="s">
        <v>598</v>
      </c>
    </row>
    <row r="12" spans="1:7" ht="9.9499999999999993" customHeight="1">
      <c r="A12" s="340"/>
    </row>
    <row r="13" spans="1:7" ht="9.9499999999999993" customHeight="1"/>
    <row r="14" spans="1:7" ht="9.9499999999999993" customHeight="1">
      <c r="B14" s="2" t="s">
        <v>604</v>
      </c>
      <c r="D14" s="2" t="s">
        <v>605</v>
      </c>
    </row>
    <row r="15" spans="1:7" ht="9.9499999999999993" customHeight="1"/>
    <row r="16" spans="1:7" ht="9.9499999999999993" customHeight="1">
      <c r="B16" s="2" t="s">
        <v>606</v>
      </c>
      <c r="D16" s="2" t="s">
        <v>607</v>
      </c>
    </row>
    <row r="17" spans="1:8" ht="9.9499999999999993" customHeight="1">
      <c r="H17" s="3"/>
    </row>
    <row r="18" spans="1:8" ht="9.9499999999999993" customHeight="1">
      <c r="H18" s="3"/>
    </row>
    <row r="19" spans="1:8" ht="9.9499999999999993" customHeight="1">
      <c r="H19" s="3"/>
    </row>
    <row r="20" spans="1:8" ht="9.9499999999999993" customHeight="1">
      <c r="H20" s="3"/>
    </row>
    <row r="21" spans="1:8" ht="9.9499999999999993" customHeight="1">
      <c r="H21" s="3"/>
    </row>
    <row r="22" spans="1:8" ht="9.9499999999999993" customHeight="1">
      <c r="H22" s="3"/>
    </row>
    <row r="23" spans="1:8" ht="9.9499999999999993" customHeight="1">
      <c r="A23" s="23"/>
    </row>
    <row r="24" spans="1:8" ht="5.0999999999999996" customHeight="1"/>
    <row r="25" spans="1:8" ht="9.9499999999999993" customHeight="1"/>
  </sheetData>
  <mergeCells count="4">
    <mergeCell ref="B3:G3"/>
    <mergeCell ref="B4:D4"/>
    <mergeCell ref="E4:G4"/>
    <mergeCell ref="A3:A5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2"/>
  <sheetViews>
    <sheetView topLeftCell="A75" zoomScale="200" zoomScaleNormal="200" workbookViewId="0">
      <selection activeCell="A29" sqref="A29"/>
    </sheetView>
  </sheetViews>
  <sheetFormatPr defaultColWidth="9.140625" defaultRowHeight="9" customHeight="1"/>
  <cols>
    <col min="1" max="1" width="13" style="2" customWidth="1"/>
    <col min="2" max="6" width="9.7109375" style="2" customWidth="1"/>
    <col min="7" max="16384" width="9.140625" style="2"/>
  </cols>
  <sheetData>
    <row r="1" spans="1:6" ht="9" customHeight="1">
      <c r="A1" s="253" t="s">
        <v>608</v>
      </c>
    </row>
    <row r="2" spans="1:6" ht="9" customHeight="1">
      <c r="A2" s="261" t="s">
        <v>609</v>
      </c>
    </row>
    <row r="3" spans="1:6" ht="12.95" customHeight="1">
      <c r="A3" s="257" t="s">
        <v>610</v>
      </c>
      <c r="B3" s="256">
        <v>2013</v>
      </c>
      <c r="C3" s="254">
        <v>2014</v>
      </c>
      <c r="D3" s="254">
        <v>2015</v>
      </c>
      <c r="E3" s="254">
        <v>2016</v>
      </c>
      <c r="F3" s="254">
        <v>2017</v>
      </c>
    </row>
    <row r="4" spans="1:6" ht="9.9499999999999993" customHeight="1">
      <c r="A4" s="330" t="s">
        <v>611</v>
      </c>
      <c r="B4" s="331">
        <v>11794</v>
      </c>
      <c r="C4" s="331">
        <v>10243</v>
      </c>
      <c r="D4" s="331">
        <v>9773</v>
      </c>
      <c r="E4" s="331">
        <v>9879</v>
      </c>
      <c r="F4" s="331">
        <v>8972</v>
      </c>
    </row>
    <row r="5" spans="1:6" ht="9.9499999999999993" customHeight="1">
      <c r="A5" s="332" t="s">
        <v>612</v>
      </c>
      <c r="B5" s="333">
        <v>11791</v>
      </c>
      <c r="C5" s="333">
        <v>10233</v>
      </c>
      <c r="D5" s="333">
        <v>9771</v>
      </c>
      <c r="E5" s="333">
        <v>9870</v>
      </c>
      <c r="F5" s="333">
        <v>8982</v>
      </c>
    </row>
    <row r="6" spans="1:6" ht="6.95" customHeight="1">
      <c r="A6" s="23" t="s">
        <v>613</v>
      </c>
    </row>
    <row r="7" spans="1:6" ht="9.9499999999999993" customHeight="1">
      <c r="A7" s="45"/>
    </row>
    <row r="8" spans="1:6" ht="9.9499999999999993" customHeight="1">
      <c r="A8" s="45"/>
    </row>
    <row r="9" spans="1:6" ht="9.9499999999999993" customHeight="1">
      <c r="A9" s="45"/>
    </row>
    <row r="10" spans="1:6" ht="9.9499999999999993" customHeight="1">
      <c r="A10" s="45"/>
    </row>
    <row r="11" spans="1:6" ht="9.9499999999999993" customHeight="1">
      <c r="A11" s="45"/>
    </row>
    <row r="12" spans="1:6" ht="9.9499999999999993" customHeight="1">
      <c r="A12" s="45"/>
    </row>
    <row r="13" spans="1:6" ht="9.9499999999999993" customHeight="1">
      <c r="A13" s="45"/>
    </row>
    <row r="14" spans="1:6" ht="9.9499999999999993" customHeight="1">
      <c r="A14" s="45"/>
    </row>
    <row r="15" spans="1:6" ht="9.9499999999999993" customHeight="1">
      <c r="A15" s="45"/>
    </row>
    <row r="16" spans="1:6" ht="9.9499999999999993" customHeight="1">
      <c r="A16" s="45"/>
    </row>
    <row r="17" spans="1:6" ht="9.9499999999999993" customHeight="1">
      <c r="A17" s="45"/>
    </row>
    <row r="18" spans="1:6" ht="9.9499999999999993" customHeight="1">
      <c r="A18" s="45"/>
    </row>
    <row r="19" spans="1:6" ht="9.9499999999999993" customHeight="1">
      <c r="A19" s="45"/>
    </row>
    <row r="20" spans="1:6" ht="9.9499999999999993" customHeight="1">
      <c r="A20" s="45"/>
    </row>
    <row r="21" spans="1:6" ht="9.9499999999999993" customHeight="1">
      <c r="A21" s="45"/>
    </row>
    <row r="22" spans="1:6" ht="9.9499999999999993" customHeight="1">
      <c r="A22" s="45"/>
    </row>
    <row r="23" spans="1:6" ht="9.9499999999999993" customHeight="1">
      <c r="A23" s="45"/>
    </row>
    <row r="24" spans="1:6" ht="9.9499999999999993" customHeight="1">
      <c r="A24" s="23"/>
    </row>
    <row r="25" spans="1:6" ht="9" customHeight="1">
      <c r="A25" s="261" t="s">
        <v>614</v>
      </c>
    </row>
    <row r="26" spans="1:6" ht="12.95" customHeight="1">
      <c r="A26" s="257" t="s">
        <v>615</v>
      </c>
      <c r="B26" s="256">
        <v>2013</v>
      </c>
      <c r="C26" s="254">
        <v>2014</v>
      </c>
      <c r="D26" s="254">
        <v>2015</v>
      </c>
      <c r="E26" s="254">
        <v>2016</v>
      </c>
      <c r="F26" s="254">
        <v>2017</v>
      </c>
    </row>
    <row r="27" spans="1:6" ht="9.9499999999999993" customHeight="1">
      <c r="A27" s="330" t="s">
        <v>616</v>
      </c>
      <c r="B27" s="331">
        <v>940553</v>
      </c>
      <c r="C27" s="331">
        <v>947198</v>
      </c>
      <c r="D27" s="331">
        <v>990261</v>
      </c>
      <c r="E27" s="331">
        <v>993198</v>
      </c>
      <c r="F27" s="331">
        <v>1042585</v>
      </c>
    </row>
    <row r="28" spans="1:6" ht="9.9499999999999993" customHeight="1">
      <c r="A28" s="330" t="s">
        <v>617</v>
      </c>
      <c r="B28" s="331">
        <v>943834</v>
      </c>
      <c r="C28" s="331">
        <v>939673</v>
      </c>
      <c r="D28" s="331">
        <v>983680</v>
      </c>
      <c r="E28" s="331">
        <v>977319</v>
      </c>
      <c r="F28" s="331">
        <v>1024854</v>
      </c>
    </row>
    <row r="29" spans="1:6" ht="9.9499999999999993" customHeight="1">
      <c r="A29" s="330" t="s">
        <v>618</v>
      </c>
      <c r="B29" s="334">
        <v>8618</v>
      </c>
      <c r="C29" s="334">
        <v>3494</v>
      </c>
      <c r="D29" s="331">
        <v>6338</v>
      </c>
      <c r="E29" s="331">
        <v>18568</v>
      </c>
      <c r="F29" s="331">
        <v>22378</v>
      </c>
    </row>
    <row r="30" spans="1:6" ht="9.9499999999999993" customHeight="1">
      <c r="A30" s="332" t="s">
        <v>619</v>
      </c>
      <c r="B30" s="333">
        <v>36183</v>
      </c>
      <c r="C30" s="333">
        <v>26888</v>
      </c>
      <c r="D30" s="333">
        <v>21004</v>
      </c>
      <c r="E30" s="333">
        <v>14722</v>
      </c>
      <c r="F30" s="333">
        <v>1373</v>
      </c>
    </row>
    <row r="31" spans="1:6" ht="6.95" customHeight="1">
      <c r="A31" s="23" t="s">
        <v>613</v>
      </c>
    </row>
    <row r="32" spans="1:6" ht="9.9499999999999993" customHeight="1">
      <c r="A32" s="45"/>
      <c r="B32" s="45"/>
      <c r="C32" s="45"/>
      <c r="D32" s="45"/>
      <c r="E32" s="45"/>
      <c r="F32" s="45"/>
    </row>
    <row r="33" spans="1:1" ht="9.9499999999999993" customHeight="1">
      <c r="A33" s="45"/>
    </row>
    <row r="34" spans="1:1" ht="9.9499999999999993" customHeight="1">
      <c r="A34" s="45"/>
    </row>
    <row r="35" spans="1:1" ht="9.9499999999999993" customHeight="1">
      <c r="A35" s="45"/>
    </row>
    <row r="36" spans="1:1" ht="9.9499999999999993" customHeight="1">
      <c r="A36" s="45"/>
    </row>
    <row r="37" spans="1:1" ht="9.9499999999999993" customHeight="1">
      <c r="A37" s="45"/>
    </row>
    <row r="38" spans="1:1" ht="9.9499999999999993" customHeight="1">
      <c r="A38" s="45"/>
    </row>
    <row r="39" spans="1:1" ht="9.9499999999999993" customHeight="1">
      <c r="A39" s="45"/>
    </row>
    <row r="40" spans="1:1" ht="9.9499999999999993" customHeight="1">
      <c r="A40" s="45"/>
    </row>
    <row r="41" spans="1:1" ht="9.9499999999999993" customHeight="1">
      <c r="A41" s="45"/>
    </row>
    <row r="42" spans="1:1" ht="9.9499999999999993" customHeight="1">
      <c r="A42" s="45"/>
    </row>
    <row r="43" spans="1:1" ht="9.9499999999999993" customHeight="1">
      <c r="A43" s="45"/>
    </row>
    <row r="44" spans="1:1" ht="9.9499999999999993" customHeight="1">
      <c r="A44" s="45"/>
    </row>
    <row r="45" spans="1:1" ht="9.9499999999999993" customHeight="1">
      <c r="A45" s="45"/>
    </row>
    <row r="46" spans="1:1" ht="9.9499999999999993" customHeight="1">
      <c r="A46" s="45"/>
    </row>
    <row r="47" spans="1:1" ht="11.1" customHeight="1">
      <c r="A47" s="45"/>
    </row>
    <row r="48" spans="1:1" ht="9" customHeight="1">
      <c r="A48" s="261" t="s">
        <v>620</v>
      </c>
    </row>
    <row r="49" spans="1:6" ht="12.95" customHeight="1">
      <c r="A49" s="257" t="s">
        <v>621</v>
      </c>
      <c r="B49" s="256">
        <v>2013</v>
      </c>
      <c r="C49" s="254">
        <v>2014</v>
      </c>
      <c r="D49" s="254">
        <v>2015</v>
      </c>
      <c r="E49" s="254">
        <v>2016</v>
      </c>
      <c r="F49" s="254" t="s">
        <v>622</v>
      </c>
    </row>
    <row r="50" spans="1:6" ht="9.9499999999999993" customHeight="1">
      <c r="A50" s="330" t="s">
        <v>623</v>
      </c>
      <c r="B50" s="331">
        <v>12335344</v>
      </c>
      <c r="C50" s="331">
        <v>12113666</v>
      </c>
      <c r="D50" s="331">
        <v>12714920</v>
      </c>
      <c r="E50" s="331">
        <v>12881124</v>
      </c>
      <c r="F50" s="331">
        <v>5454242</v>
      </c>
    </row>
    <row r="51" spans="1:6" ht="9.9499999999999993" customHeight="1">
      <c r="A51" s="330" t="s">
        <v>624</v>
      </c>
      <c r="B51" s="331">
        <v>11839867</v>
      </c>
      <c r="C51" s="331">
        <v>11735931</v>
      </c>
      <c r="D51" s="331">
        <v>12101057</v>
      </c>
      <c r="E51" s="331">
        <v>11832368</v>
      </c>
      <c r="F51" s="331">
        <v>4538634</v>
      </c>
    </row>
    <row r="52" spans="1:6" ht="9.9499999999999993" customHeight="1">
      <c r="A52" s="332" t="s">
        <v>619</v>
      </c>
      <c r="B52" s="333">
        <v>468588</v>
      </c>
      <c r="C52" s="333">
        <v>313269</v>
      </c>
      <c r="D52" s="333">
        <v>185952</v>
      </c>
      <c r="E52" s="333">
        <v>213321</v>
      </c>
      <c r="F52" s="333">
        <v>297035</v>
      </c>
    </row>
    <row r="53" spans="1:6" ht="6.95" customHeight="1">
      <c r="A53" s="23" t="s">
        <v>613</v>
      </c>
      <c r="B53" s="2" t="s">
        <v>625</v>
      </c>
    </row>
    <row r="54" spans="1:6" ht="9.9499999999999993" customHeight="1"/>
    <row r="55" spans="1:6" ht="9.9499999999999993" customHeight="1"/>
    <row r="56" spans="1:6" ht="9.9499999999999993" customHeight="1"/>
    <row r="57" spans="1:6" ht="9.9499999999999993" customHeight="1"/>
    <row r="58" spans="1:6" ht="9.9499999999999993" customHeight="1"/>
    <row r="59" spans="1:6" ht="9.9499999999999993" customHeight="1"/>
    <row r="60" spans="1:6" ht="9.9499999999999993" customHeight="1"/>
    <row r="61" spans="1:6" ht="9.9499999999999993" customHeight="1"/>
    <row r="62" spans="1:6" ht="9.9499999999999993" customHeight="1"/>
    <row r="63" spans="1:6" ht="9.9499999999999993" customHeight="1"/>
    <row r="64" spans="1:6" ht="9.9499999999999993" customHeight="1"/>
    <row r="65" spans="1:6" ht="9.9499999999999993" customHeight="1"/>
    <row r="66" spans="1:6" ht="9.9499999999999993" customHeight="1"/>
    <row r="67" spans="1:6" ht="9.9499999999999993" customHeight="1"/>
    <row r="68" spans="1:6" ht="9.9499999999999993" customHeight="1"/>
    <row r="69" spans="1:6" ht="9.9499999999999993" customHeight="1"/>
    <row r="70" spans="1:6" ht="5.0999999999999996" customHeight="1"/>
    <row r="71" spans="1:6" ht="9.9499999999999993" customHeight="1"/>
    <row r="72" spans="1:6" ht="9" customHeight="1">
      <c r="A72" s="261" t="s">
        <v>626</v>
      </c>
    </row>
    <row r="73" spans="1:6" ht="12.95" customHeight="1">
      <c r="A73" s="257" t="s">
        <v>627</v>
      </c>
      <c r="B73" s="256">
        <v>2013</v>
      </c>
      <c r="C73" s="254">
        <v>2014</v>
      </c>
      <c r="D73" s="254">
        <v>2015</v>
      </c>
      <c r="E73" s="254">
        <v>2016</v>
      </c>
      <c r="F73" s="254">
        <v>2017</v>
      </c>
    </row>
    <row r="74" spans="1:6" ht="9.9499999999999993" customHeight="1">
      <c r="A74" s="330" t="s">
        <v>623</v>
      </c>
      <c r="B74" s="335">
        <v>390859</v>
      </c>
      <c r="C74" s="335">
        <v>370647</v>
      </c>
      <c r="D74" s="335">
        <v>378703</v>
      </c>
      <c r="E74" s="335">
        <v>407246</v>
      </c>
      <c r="F74" s="335">
        <v>419651</v>
      </c>
    </row>
    <row r="75" spans="1:6" ht="9.9499999999999993" customHeight="1">
      <c r="A75" s="330" t="s">
        <v>624</v>
      </c>
      <c r="B75" s="335">
        <v>1526232</v>
      </c>
      <c r="C75" s="335">
        <v>1637781</v>
      </c>
      <c r="D75" s="335">
        <v>1541521</v>
      </c>
      <c r="E75" s="335">
        <v>1536249</v>
      </c>
      <c r="F75" s="335">
        <v>1580475</v>
      </c>
    </row>
    <row r="76" spans="1:6" ht="9.9499999999999993" customHeight="1">
      <c r="A76" s="332" t="s">
        <v>619</v>
      </c>
      <c r="B76" s="336">
        <v>334498</v>
      </c>
      <c r="C76" s="336">
        <v>290391</v>
      </c>
      <c r="D76" s="336">
        <v>275898</v>
      </c>
      <c r="E76" s="336">
        <v>227966</v>
      </c>
      <c r="F76" s="336">
        <v>203458</v>
      </c>
    </row>
    <row r="77" spans="1:6" ht="6.95" customHeight="1">
      <c r="A77" s="23" t="s">
        <v>613</v>
      </c>
    </row>
    <row r="78" spans="1:6" ht="9.9499999999999993" customHeight="1">
      <c r="A78" s="45"/>
    </row>
    <row r="79" spans="1:6" ht="9.9499999999999993" customHeight="1">
      <c r="A79" s="45"/>
    </row>
    <row r="80" spans="1:6" ht="9.9499999999999993" customHeight="1">
      <c r="A80" s="45"/>
    </row>
    <row r="81" spans="1:6" ht="9.9499999999999993" customHeight="1">
      <c r="A81" s="45"/>
    </row>
    <row r="82" spans="1:6" ht="9.9499999999999993" customHeight="1">
      <c r="A82" s="45"/>
    </row>
    <row r="83" spans="1:6" ht="9.9499999999999993" customHeight="1">
      <c r="A83" s="45"/>
    </row>
    <row r="84" spans="1:6" ht="9.9499999999999993" customHeight="1">
      <c r="A84" s="45"/>
    </row>
    <row r="85" spans="1:6" ht="9.9499999999999993" customHeight="1">
      <c r="A85" s="45"/>
    </row>
    <row r="86" spans="1:6" ht="9.9499999999999993" customHeight="1">
      <c r="A86" s="45"/>
    </row>
    <row r="87" spans="1:6" ht="9.9499999999999993" customHeight="1">
      <c r="A87" s="45"/>
    </row>
    <row r="88" spans="1:6" ht="9.9499999999999993" customHeight="1">
      <c r="A88" s="23"/>
    </row>
    <row r="89" spans="1:6" customFormat="1" ht="9" customHeight="1">
      <c r="A89" s="23"/>
    </row>
    <row r="90" spans="1:6" s="9" customFormat="1" ht="9" customHeight="1">
      <c r="A90" s="261" t="s">
        <v>628</v>
      </c>
    </row>
    <row r="91" spans="1:6" s="9" customFormat="1" ht="12.95" customHeight="1">
      <c r="A91" s="257" t="s">
        <v>629</v>
      </c>
      <c r="B91" s="256">
        <v>2013</v>
      </c>
      <c r="C91" s="254">
        <v>2014</v>
      </c>
      <c r="D91" s="254">
        <v>2015</v>
      </c>
      <c r="E91" s="254">
        <v>2016</v>
      </c>
      <c r="F91" s="254">
        <v>2017</v>
      </c>
    </row>
    <row r="92" spans="1:6" s="9" customFormat="1" ht="9.9499999999999993" customHeight="1">
      <c r="A92" s="330" t="s">
        <v>616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</row>
    <row r="93" spans="1:6" s="9" customFormat="1" ht="9.9499999999999993" customHeight="1">
      <c r="A93" s="337" t="s">
        <v>617</v>
      </c>
      <c r="B93" s="335">
        <v>455</v>
      </c>
      <c r="C93" s="338">
        <v>93</v>
      </c>
      <c r="D93" s="335">
        <v>1083</v>
      </c>
      <c r="E93" s="335">
        <v>0</v>
      </c>
      <c r="F93" s="335">
        <v>1000</v>
      </c>
    </row>
    <row r="94" spans="1:6" s="9" customFormat="1" ht="9.9499999999999993" customHeight="1">
      <c r="A94" s="332" t="s">
        <v>619</v>
      </c>
      <c r="B94" s="336">
        <v>1</v>
      </c>
      <c r="C94" s="336">
        <v>0</v>
      </c>
      <c r="D94" s="336">
        <v>0</v>
      </c>
      <c r="E94" s="336">
        <v>0</v>
      </c>
      <c r="F94" s="336">
        <v>0</v>
      </c>
    </row>
    <row r="95" spans="1:6" ht="6.95" customHeight="1">
      <c r="A95" s="23" t="s">
        <v>613</v>
      </c>
    </row>
    <row r="96" spans="1: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6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4" style="2" customWidth="1"/>
    <col min="2" max="2" width="37.42578125" style="2" customWidth="1"/>
    <col min="3" max="16384" width="9.140625" style="2"/>
  </cols>
  <sheetData>
    <row r="1" spans="1:3" ht="9" customHeight="1">
      <c r="A1" s="253" t="s">
        <v>630</v>
      </c>
    </row>
    <row r="2" spans="1:3" ht="9" customHeight="1">
      <c r="A2" s="261" t="s">
        <v>631</v>
      </c>
    </row>
    <row r="3" spans="1:3" ht="12.95" customHeight="1">
      <c r="A3" s="257" t="s">
        <v>144</v>
      </c>
      <c r="B3" s="254" t="s">
        <v>632</v>
      </c>
    </row>
    <row r="4" spans="1:3" ht="9.9499999999999993" customHeight="1">
      <c r="A4" s="16">
        <v>2013</v>
      </c>
      <c r="B4" s="327">
        <v>2211</v>
      </c>
    </row>
    <row r="5" spans="1:3" ht="9.9499999999999993" customHeight="1">
      <c r="A5" s="16">
        <v>2014</v>
      </c>
      <c r="B5" s="327">
        <v>2681</v>
      </c>
    </row>
    <row r="6" spans="1:3" ht="9.9499999999999993" customHeight="1">
      <c r="A6" s="16">
        <v>2015</v>
      </c>
      <c r="B6" s="327">
        <v>2168</v>
      </c>
    </row>
    <row r="7" spans="1:3" ht="9.9499999999999993" customHeight="1">
      <c r="A7" s="16">
        <v>2016</v>
      </c>
      <c r="B7" s="327">
        <v>1727</v>
      </c>
      <c r="C7" s="328"/>
    </row>
    <row r="8" spans="1:3" ht="9.9499999999999993" customHeight="1">
      <c r="A8" s="267">
        <v>2017</v>
      </c>
      <c r="B8" s="329">
        <v>1258</v>
      </c>
    </row>
    <row r="9" spans="1:3" ht="6.95" customHeight="1">
      <c r="A9" s="23" t="s">
        <v>633</v>
      </c>
    </row>
    <row r="10" spans="1:3" ht="9.9499999999999993" customHeight="1"/>
    <row r="11" spans="1:3" ht="9.9499999999999993" customHeight="1"/>
    <row r="12" spans="1:3" ht="9.9499999999999993" customHeight="1"/>
    <row r="13" spans="1:3" ht="9.9499999999999993" customHeight="1"/>
    <row r="14" spans="1:3" ht="9.9499999999999993" customHeight="1"/>
    <row r="15" spans="1:3" ht="9.9499999999999993" customHeight="1"/>
    <row r="16" spans="1:3" ht="9.9499999999999993" customHeight="1"/>
    <row r="17" spans="1:1" ht="9.9499999999999993" customHeight="1"/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9.9499999999999993" customHeight="1"/>
    <row r="23" spans="1:1" ht="9.9499999999999993" customHeight="1"/>
    <row r="24" spans="1:1" ht="9.9499999999999993" customHeight="1">
      <c r="A24" s="23"/>
    </row>
    <row r="25" spans="1:1" ht="9.9499999999999993" customHeight="1"/>
    <row r="26" spans="1:1" ht="9.9499999999999993" customHeight="1"/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6"/>
  <sheetViews>
    <sheetView topLeftCell="A25" zoomScale="200" zoomScaleNormal="200" workbookViewId="0">
      <selection activeCell="A29" sqref="A29"/>
    </sheetView>
  </sheetViews>
  <sheetFormatPr defaultColWidth="9.140625" defaultRowHeight="9" customHeight="1"/>
  <cols>
    <col min="1" max="1" width="14.7109375" style="2" customWidth="1"/>
    <col min="2" max="6" width="9.42578125" style="2" customWidth="1"/>
    <col min="7" max="7" width="9.140625" style="2"/>
    <col min="8" max="8" width="9.85546875" style="2" customWidth="1"/>
    <col min="9" max="16384" width="9.140625" style="2"/>
  </cols>
  <sheetData>
    <row r="1" spans="1:7" ht="9" customHeight="1">
      <c r="A1" s="311" t="s">
        <v>634</v>
      </c>
    </row>
    <row r="2" spans="1:7" ht="9" customHeight="1">
      <c r="A2" s="208" t="s">
        <v>635</v>
      </c>
    </row>
    <row r="3" spans="1:7" ht="12.95" customHeight="1">
      <c r="A3" s="637" t="s">
        <v>636</v>
      </c>
      <c r="B3" s="655" t="s">
        <v>637</v>
      </c>
      <c r="C3" s="655"/>
      <c r="D3" s="655"/>
      <c r="E3" s="655"/>
      <c r="F3" s="656"/>
    </row>
    <row r="4" spans="1:7" ht="12.95" customHeight="1">
      <c r="A4" s="637"/>
      <c r="B4" s="256">
        <v>2013</v>
      </c>
      <c r="C4" s="254">
        <v>2014</v>
      </c>
      <c r="D4" s="254">
        <v>2015</v>
      </c>
      <c r="E4" s="254">
        <v>2016</v>
      </c>
      <c r="F4" s="254">
        <v>2017</v>
      </c>
    </row>
    <row r="5" spans="1:7" ht="9.9499999999999993" customHeight="1">
      <c r="A5" s="46" t="s">
        <v>638</v>
      </c>
      <c r="B5" s="289">
        <v>13124</v>
      </c>
      <c r="C5" s="289">
        <v>13450</v>
      </c>
      <c r="D5" s="289">
        <v>13470</v>
      </c>
      <c r="E5" s="289">
        <v>13370</v>
      </c>
      <c r="F5" s="289">
        <v>13426</v>
      </c>
      <c r="G5" s="314"/>
    </row>
    <row r="6" spans="1:7" ht="9.9499999999999993" customHeight="1">
      <c r="A6" s="46" t="s">
        <v>639</v>
      </c>
      <c r="B6" s="289">
        <v>162036</v>
      </c>
      <c r="C6" s="289">
        <v>143562</v>
      </c>
      <c r="D6" s="289">
        <v>129793</v>
      </c>
      <c r="E6" s="289">
        <v>118367</v>
      </c>
      <c r="F6" s="289">
        <v>106923</v>
      </c>
    </row>
    <row r="7" spans="1:7" ht="9.9499999999999993" customHeight="1">
      <c r="A7" s="315" t="s">
        <v>640</v>
      </c>
      <c r="B7" s="291">
        <v>148912</v>
      </c>
      <c r="C7" s="291">
        <v>130112</v>
      </c>
      <c r="D7" s="291">
        <v>116323</v>
      </c>
      <c r="E7" s="291">
        <v>104997</v>
      </c>
      <c r="F7" s="291">
        <v>93497</v>
      </c>
      <c r="G7" s="316"/>
    </row>
    <row r="8" spans="1:7" ht="6.95" customHeight="1">
      <c r="A8" s="23" t="s">
        <v>641</v>
      </c>
    </row>
    <row r="9" spans="1:7" ht="9.9499999999999993" customHeight="1"/>
    <row r="10" spans="1:7" ht="9.9499999999999993" customHeight="1"/>
    <row r="11" spans="1:7" ht="9.9499999999999993" customHeight="1"/>
    <row r="12" spans="1:7" ht="9.9499999999999993" customHeight="1"/>
    <row r="13" spans="1:7" ht="9.9499999999999993" customHeight="1"/>
    <row r="14" spans="1:7" ht="9.9499999999999993" customHeight="1"/>
    <row r="15" spans="1:7" ht="9.9499999999999993" customHeight="1">
      <c r="G15" s="9"/>
    </row>
    <row r="16" spans="1:7" ht="9.9499999999999993" customHeight="1"/>
    <row r="17" spans="1:6" ht="9.9499999999999993" customHeight="1"/>
    <row r="18" spans="1:6" ht="9.9499999999999993" customHeight="1"/>
    <row r="19" spans="1:6" ht="9.9499999999999993" customHeight="1"/>
    <row r="20" spans="1:6" ht="9.9499999999999993" customHeight="1"/>
    <row r="21" spans="1:6" ht="9.9499999999999993" customHeight="1"/>
    <row r="22" spans="1:6" ht="9.9499999999999993" customHeight="1"/>
    <row r="23" spans="1:6" ht="9.9499999999999993" customHeight="1">
      <c r="A23" s="23"/>
    </row>
    <row r="24" spans="1:6" ht="9.9499999999999993" customHeight="1">
      <c r="A24" s="208" t="s">
        <v>642</v>
      </c>
    </row>
    <row r="25" spans="1:6" ht="12.95" customHeight="1">
      <c r="A25" s="637" t="s">
        <v>643</v>
      </c>
      <c r="B25" s="655" t="s">
        <v>644</v>
      </c>
      <c r="C25" s="655"/>
      <c r="D25" s="655"/>
      <c r="E25" s="655"/>
      <c r="F25" s="656"/>
    </row>
    <row r="26" spans="1:6" ht="12.95" customHeight="1">
      <c r="A26" s="637"/>
      <c r="B26" s="256">
        <v>2013</v>
      </c>
      <c r="C26" s="254">
        <v>2014</v>
      </c>
      <c r="D26" s="254">
        <v>2015</v>
      </c>
      <c r="E26" s="254">
        <v>2016</v>
      </c>
      <c r="F26" s="254">
        <v>2017</v>
      </c>
    </row>
    <row r="27" spans="1:6" s="45" customFormat="1" ht="9.9499999999999993" customHeight="1">
      <c r="A27" s="317" t="s">
        <v>146</v>
      </c>
      <c r="B27" s="318">
        <f>B28+B29</f>
        <v>3988830</v>
      </c>
      <c r="C27" s="318">
        <f>C28+C29</f>
        <v>4174266</v>
      </c>
      <c r="D27" s="318">
        <f>D28+D29</f>
        <v>3739032</v>
      </c>
      <c r="E27" s="318">
        <f>E28+E29</f>
        <v>3330071</v>
      </c>
      <c r="F27" s="318">
        <f>F28+F29</f>
        <v>3103182</v>
      </c>
    </row>
    <row r="28" spans="1:6" ht="9.9499999999999993" customHeight="1">
      <c r="A28" s="46" t="s">
        <v>645</v>
      </c>
      <c r="B28" s="289">
        <v>3554925</v>
      </c>
      <c r="C28" s="289">
        <v>3702513</v>
      </c>
      <c r="D28" s="289">
        <v>3266354</v>
      </c>
      <c r="E28" s="289">
        <v>2833512</v>
      </c>
      <c r="F28" s="289">
        <v>2544660</v>
      </c>
    </row>
    <row r="29" spans="1:6" ht="9.9499999999999993" customHeight="1">
      <c r="A29" s="315" t="s">
        <v>646</v>
      </c>
      <c r="B29" s="291">
        <v>433905</v>
      </c>
      <c r="C29" s="291">
        <v>471753</v>
      </c>
      <c r="D29" s="291">
        <v>472678</v>
      </c>
      <c r="E29" s="291">
        <v>496559</v>
      </c>
      <c r="F29" s="291">
        <v>558522</v>
      </c>
    </row>
    <row r="30" spans="1:6" ht="6.95" customHeight="1">
      <c r="A30" s="23" t="s">
        <v>641</v>
      </c>
    </row>
    <row r="31" spans="1:6" ht="9.9499999999999993" customHeight="1"/>
    <row r="32" spans="1:6" ht="9.9499999999999993" customHeight="1"/>
    <row r="33" spans="1:6" ht="9.9499999999999993" customHeight="1">
      <c r="B33" s="242"/>
    </row>
    <row r="34" spans="1:6" ht="9.9499999999999993" customHeight="1">
      <c r="B34" s="230"/>
    </row>
    <row r="35" spans="1:6" ht="9.9499999999999993" customHeight="1">
      <c r="B35" s="24"/>
    </row>
    <row r="36" spans="1:6" ht="9.9499999999999993" customHeight="1">
      <c r="B36" s="24"/>
    </row>
    <row r="37" spans="1:6" ht="9.9499999999999993" customHeight="1"/>
    <row r="38" spans="1:6" ht="9.9499999999999993" customHeight="1"/>
    <row r="39" spans="1:6" ht="9.9499999999999993" customHeight="1"/>
    <row r="40" spans="1:6" ht="9.9499999999999993" customHeight="1"/>
    <row r="41" spans="1:6" ht="9.9499999999999993" customHeight="1"/>
    <row r="42" spans="1:6" ht="9.9499999999999993" customHeight="1"/>
    <row r="43" spans="1:6" ht="9.9499999999999993" customHeight="1"/>
    <row r="44" spans="1:6" ht="9.9499999999999993" customHeight="1"/>
    <row r="45" spans="1:6" ht="9.9499999999999993" customHeight="1"/>
    <row r="46" spans="1:6" ht="9.9499999999999993" customHeight="1"/>
    <row r="47" spans="1:6" ht="9.9499999999999993" customHeight="1">
      <c r="A47" s="208" t="s">
        <v>647</v>
      </c>
      <c r="B47" s="319"/>
      <c r="C47" s="319"/>
      <c r="D47" s="319"/>
      <c r="E47" s="319"/>
    </row>
    <row r="48" spans="1:6" ht="12.95" customHeight="1">
      <c r="A48" s="637" t="s">
        <v>648</v>
      </c>
      <c r="B48" s="657" t="s">
        <v>649</v>
      </c>
      <c r="C48" s="657"/>
      <c r="D48" s="657"/>
      <c r="E48" s="657"/>
      <c r="F48" s="658"/>
    </row>
    <row r="49" spans="1:7" ht="12" customHeight="1">
      <c r="A49" s="637"/>
      <c r="B49" s="320">
        <v>2013</v>
      </c>
      <c r="C49" s="321">
        <v>2014</v>
      </c>
      <c r="D49" s="321">
        <v>2015</v>
      </c>
      <c r="E49" s="321">
        <v>2016</v>
      </c>
      <c r="F49" s="321">
        <v>2017</v>
      </c>
    </row>
    <row r="50" spans="1:7" ht="9.9499999999999993" customHeight="1">
      <c r="A50" s="322" t="s">
        <v>346</v>
      </c>
      <c r="B50" s="323">
        <f>B51+B53+B54+B55</f>
        <v>3988830</v>
      </c>
      <c r="C50" s="323">
        <f>C51+C52+C53+C54+C55</f>
        <v>4174266</v>
      </c>
      <c r="D50" s="323">
        <f>D51+D52+D53+D54+D55</f>
        <v>3739032</v>
      </c>
      <c r="E50" s="323">
        <f>E51+E52+E53+E54+E55</f>
        <v>3330071</v>
      </c>
      <c r="F50" s="323">
        <f>F51+F52+F53+F54+F55</f>
        <v>3103182</v>
      </c>
      <c r="G50" s="324"/>
    </row>
    <row r="51" spans="1:7" ht="9.9499999999999993" customHeight="1">
      <c r="A51" s="325" t="s">
        <v>650</v>
      </c>
      <c r="B51" s="289">
        <v>1266634</v>
      </c>
      <c r="C51" s="289">
        <v>1295541</v>
      </c>
      <c r="D51" s="289">
        <v>1091938</v>
      </c>
      <c r="E51" s="289">
        <v>845703</v>
      </c>
      <c r="F51" s="289">
        <v>781849</v>
      </c>
      <c r="G51" s="316"/>
    </row>
    <row r="52" spans="1:7" ht="9.9499999999999993" customHeight="1">
      <c r="A52" s="325" t="s">
        <v>651</v>
      </c>
      <c r="B52" s="289">
        <v>0</v>
      </c>
      <c r="C52" s="289">
        <v>5</v>
      </c>
      <c r="D52" s="289">
        <v>9</v>
      </c>
      <c r="E52" s="289">
        <v>28</v>
      </c>
      <c r="F52" s="289">
        <v>148</v>
      </c>
      <c r="G52" s="316"/>
    </row>
    <row r="53" spans="1:7" ht="9.9499999999999993" customHeight="1">
      <c r="A53" s="325" t="s">
        <v>652</v>
      </c>
      <c r="B53" s="289">
        <v>894558</v>
      </c>
      <c r="C53" s="289">
        <v>910678</v>
      </c>
      <c r="D53" s="289">
        <v>899009</v>
      </c>
      <c r="E53" s="289">
        <v>822186</v>
      </c>
      <c r="F53" s="289">
        <v>772900</v>
      </c>
      <c r="G53" s="316"/>
    </row>
    <row r="54" spans="1:7" ht="9.9499999999999993" customHeight="1">
      <c r="A54" s="325" t="s">
        <v>653</v>
      </c>
      <c r="B54" s="289">
        <v>1297585</v>
      </c>
      <c r="C54" s="289">
        <v>1375257</v>
      </c>
      <c r="D54" s="289">
        <v>1262086</v>
      </c>
      <c r="E54" s="289">
        <v>1230912</v>
      </c>
      <c r="F54" s="289">
        <v>1138359</v>
      </c>
      <c r="G54" s="316"/>
    </row>
    <row r="55" spans="1:7" ht="9.9499999999999993" customHeight="1">
      <c r="A55" s="326" t="s">
        <v>654</v>
      </c>
      <c r="B55" s="291">
        <v>530053</v>
      </c>
      <c r="C55" s="291">
        <v>592785</v>
      </c>
      <c r="D55" s="291">
        <v>485990</v>
      </c>
      <c r="E55" s="291">
        <v>431242</v>
      </c>
      <c r="F55" s="291">
        <v>409926</v>
      </c>
      <c r="G55" s="316"/>
    </row>
    <row r="56" spans="1:7" ht="6.95" customHeight="1">
      <c r="A56" s="23" t="s">
        <v>655</v>
      </c>
    </row>
    <row r="57" spans="1:7" ht="9.9499999999999993" customHeight="1"/>
    <row r="58" spans="1:7" ht="9.9499999999999993" customHeight="1"/>
    <row r="59" spans="1:7" ht="9.9499999999999993" customHeight="1"/>
    <row r="60" spans="1:7" ht="9.9499999999999993" customHeight="1"/>
    <row r="61" spans="1:7" ht="9.9499999999999993" customHeight="1"/>
    <row r="62" spans="1:7" ht="9.9499999999999993" customHeight="1"/>
    <row r="63" spans="1:7" ht="9.9499999999999993" customHeight="1"/>
    <row r="64" spans="1:7" ht="9.9499999999999993" customHeight="1"/>
    <row r="65" spans="1:1" ht="9.9499999999999993" customHeight="1"/>
    <row r="66" spans="1:1" ht="9.9499999999999993" customHeight="1"/>
    <row r="67" spans="1:1" ht="9.9499999999999993" customHeight="1"/>
    <row r="68" spans="1:1" ht="9.9499999999999993" customHeight="1"/>
    <row r="69" spans="1:1" ht="9.9499999999999993" customHeight="1"/>
    <row r="70" spans="1:1" ht="9.9499999999999993" customHeight="1">
      <c r="A70" s="23"/>
    </row>
    <row r="71" spans="1:1" ht="9.9499999999999993" customHeight="1"/>
    <row r="72" spans="1:1" ht="9.9499999999999993" customHeight="1"/>
    <row r="73" spans="1:1" ht="9.9499999999999993" customHeight="1"/>
    <row r="74" spans="1:1" ht="9.9499999999999993" customHeight="1"/>
    <row r="75" spans="1:1" ht="9.9499999999999993" customHeight="1"/>
    <row r="76" spans="1:1" ht="9.9499999999999993" customHeight="1"/>
    <row r="77" spans="1:1" ht="9.9499999999999993" customHeight="1"/>
    <row r="78" spans="1:1" ht="9.9499999999999993" customHeight="1"/>
    <row r="79" spans="1:1" ht="9.9499999999999993" customHeight="1"/>
    <row r="80" spans="1:1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</sheetData>
  <mergeCells count="6">
    <mergeCell ref="B3:F3"/>
    <mergeCell ref="B25:F25"/>
    <mergeCell ref="B48:F48"/>
    <mergeCell ref="A3:A4"/>
    <mergeCell ref="A25:A26"/>
    <mergeCell ref="A48:A49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4.140625" style="2" customWidth="1"/>
    <col min="2" max="6" width="7.5703125" style="2" customWidth="1"/>
    <col min="7" max="7" width="11.140625" style="2" customWidth="1"/>
    <col min="8" max="16384" width="9.140625" style="2"/>
  </cols>
  <sheetData>
    <row r="1" spans="1:8" ht="9" customHeight="1">
      <c r="A1" s="253" t="s">
        <v>656</v>
      </c>
    </row>
    <row r="2" spans="1:8" ht="8.4499999999999993" customHeight="1">
      <c r="A2" s="208" t="s">
        <v>657</v>
      </c>
    </row>
    <row r="3" spans="1:8" ht="20.100000000000001" customHeight="1">
      <c r="A3" s="257" t="s">
        <v>658</v>
      </c>
      <c r="B3" s="256">
        <v>2013</v>
      </c>
      <c r="C3" s="254">
        <v>2014</v>
      </c>
      <c r="D3" s="254">
        <v>2015</v>
      </c>
      <c r="E3" s="254">
        <v>2016</v>
      </c>
      <c r="F3" s="254">
        <v>2017</v>
      </c>
      <c r="G3" s="71"/>
      <c r="H3" s="71"/>
    </row>
    <row r="4" spans="1:8" ht="9.9499999999999993" customHeight="1">
      <c r="A4" s="296" t="s">
        <v>659</v>
      </c>
      <c r="B4" s="297">
        <v>5835</v>
      </c>
      <c r="C4" s="297">
        <v>5118</v>
      </c>
      <c r="D4" s="297">
        <v>48430.071889999999</v>
      </c>
      <c r="E4" s="297">
        <v>328.08094</v>
      </c>
      <c r="F4" s="297">
        <v>5712.6478900000002</v>
      </c>
      <c r="G4" s="298"/>
      <c r="H4" s="299"/>
    </row>
    <row r="5" spans="1:8" ht="9.9499999999999993" customHeight="1">
      <c r="A5" s="296" t="s">
        <v>660</v>
      </c>
      <c r="B5" s="297">
        <v>169</v>
      </c>
      <c r="C5" s="297">
        <v>15</v>
      </c>
      <c r="D5" s="297">
        <v>14.218109999999999</v>
      </c>
      <c r="E5" s="297">
        <v>14.85177</v>
      </c>
      <c r="F5" s="297">
        <v>21.178429999999999</v>
      </c>
      <c r="G5" s="298"/>
      <c r="H5" s="299"/>
    </row>
    <row r="6" spans="1:8" ht="9.9499999999999993" customHeight="1">
      <c r="A6" s="296" t="s">
        <v>661</v>
      </c>
      <c r="B6" s="297">
        <v>29583</v>
      </c>
      <c r="C6" s="297">
        <v>29955</v>
      </c>
      <c r="D6" s="297">
        <v>27689.777900000001</v>
      </c>
      <c r="E6" s="297">
        <v>45310.108619999999</v>
      </c>
      <c r="F6" s="297">
        <v>99532.885060000001</v>
      </c>
      <c r="G6" s="298"/>
      <c r="H6" s="299"/>
    </row>
    <row r="7" spans="1:8" ht="9.9499999999999993" customHeight="1">
      <c r="A7" s="296" t="s">
        <v>662</v>
      </c>
      <c r="B7" s="297">
        <v>667248</v>
      </c>
      <c r="C7" s="297">
        <v>727808</v>
      </c>
      <c r="D7" s="297">
        <v>737832.91041999997</v>
      </c>
      <c r="E7" s="297">
        <v>777788.01093999995</v>
      </c>
      <c r="F7" s="297">
        <v>849690.83001000003</v>
      </c>
      <c r="G7" s="298"/>
      <c r="H7" s="299"/>
    </row>
    <row r="8" spans="1:8" ht="9.9499999999999993" customHeight="1">
      <c r="A8" s="296" t="s">
        <v>663</v>
      </c>
      <c r="B8" s="297">
        <v>3001</v>
      </c>
      <c r="C8" s="297">
        <v>2712</v>
      </c>
      <c r="D8" s="297">
        <v>2816.05024</v>
      </c>
      <c r="E8" s="297">
        <v>3126.90681</v>
      </c>
      <c r="F8" s="297">
        <v>8017.0920599999999</v>
      </c>
      <c r="G8" s="298"/>
      <c r="H8" s="299"/>
    </row>
    <row r="9" spans="1:8" ht="9.9499999999999993" customHeight="1">
      <c r="A9" s="296" t="s">
        <v>664</v>
      </c>
      <c r="B9" s="297">
        <v>2563</v>
      </c>
      <c r="C9" s="297">
        <v>4281</v>
      </c>
      <c r="D9" s="297">
        <v>2413.6638400000002</v>
      </c>
      <c r="E9" s="297">
        <v>2810.09319</v>
      </c>
      <c r="F9" s="297">
        <v>3159.8782700000002</v>
      </c>
      <c r="G9" s="298"/>
      <c r="H9" s="299"/>
    </row>
    <row r="10" spans="1:8" ht="9.9499999999999993" customHeight="1">
      <c r="A10" s="296" t="s">
        <v>665</v>
      </c>
      <c r="B10" s="297">
        <v>422219</v>
      </c>
      <c r="C10" s="297">
        <v>417730</v>
      </c>
      <c r="D10" s="297">
        <v>492665.47723999998</v>
      </c>
      <c r="E10" s="297">
        <v>509782.38675000001</v>
      </c>
      <c r="F10" s="297">
        <v>579345.15506000002</v>
      </c>
      <c r="G10" s="298"/>
      <c r="H10" s="299"/>
    </row>
    <row r="11" spans="1:8" ht="9.9499999999999993" customHeight="1">
      <c r="A11" s="296" t="s">
        <v>666</v>
      </c>
      <c r="B11" s="297">
        <v>156775</v>
      </c>
      <c r="C11" s="297">
        <v>156105</v>
      </c>
      <c r="D11" s="297">
        <v>176729.81571</v>
      </c>
      <c r="E11" s="297">
        <v>193406.81995999999</v>
      </c>
      <c r="F11" s="297">
        <v>204470.43395999999</v>
      </c>
      <c r="G11" s="298"/>
      <c r="H11" s="299"/>
    </row>
    <row r="12" spans="1:8" ht="9.9499999999999993" customHeight="1">
      <c r="A12" s="296" t="s">
        <v>667</v>
      </c>
      <c r="B12" s="297">
        <v>148946</v>
      </c>
      <c r="C12" s="297">
        <v>161092</v>
      </c>
      <c r="D12" s="297">
        <v>160828.25761</v>
      </c>
      <c r="E12" s="297">
        <v>163990.38741</v>
      </c>
      <c r="F12" s="297">
        <v>173373.63204</v>
      </c>
      <c r="G12" s="298"/>
      <c r="H12" s="299"/>
    </row>
    <row r="13" spans="1:8" ht="9.9499999999999993" customHeight="1">
      <c r="A13" s="296" t="s">
        <v>668</v>
      </c>
      <c r="B13" s="297">
        <v>228</v>
      </c>
      <c r="C13" s="297">
        <v>162</v>
      </c>
      <c r="D13" s="297">
        <v>153.31612000000001</v>
      </c>
      <c r="E13" s="297">
        <v>16575.68244</v>
      </c>
      <c r="F13" s="297">
        <v>39008.362639999999</v>
      </c>
      <c r="G13" s="298"/>
      <c r="H13" s="299"/>
    </row>
    <row r="14" spans="1:8" ht="9.9499999999999993" customHeight="1">
      <c r="A14" s="296" t="s">
        <v>669</v>
      </c>
      <c r="B14" s="297">
        <v>169817</v>
      </c>
      <c r="C14" s="297">
        <v>206599</v>
      </c>
      <c r="D14" s="297">
        <v>226476.34281</v>
      </c>
      <c r="E14" s="297">
        <v>235296.82988</v>
      </c>
      <c r="F14" s="297">
        <v>265808.15111999999</v>
      </c>
      <c r="G14" s="298"/>
      <c r="H14" s="299"/>
    </row>
    <row r="15" spans="1:8" ht="9.9499999999999993" customHeight="1">
      <c r="A15" s="296" t="s">
        <v>670</v>
      </c>
      <c r="B15" s="297">
        <v>71</v>
      </c>
      <c r="C15" s="297">
        <v>926</v>
      </c>
      <c r="D15" s="297">
        <v>0</v>
      </c>
      <c r="E15" s="297">
        <v>0</v>
      </c>
      <c r="F15" s="297">
        <v>0</v>
      </c>
      <c r="G15" s="298"/>
      <c r="H15" s="299"/>
    </row>
    <row r="16" spans="1:8" ht="9.9499999999999993" customHeight="1">
      <c r="A16" s="296" t="s">
        <v>671</v>
      </c>
      <c r="B16" s="297">
        <v>28476</v>
      </c>
      <c r="C16" s="297">
        <v>98610</v>
      </c>
      <c r="D16" s="297">
        <v>81141.043799999999</v>
      </c>
      <c r="E16" s="297">
        <v>66250.508220000003</v>
      </c>
      <c r="F16" s="297">
        <v>197849.72967</v>
      </c>
      <c r="G16" s="298"/>
      <c r="H16" s="299"/>
    </row>
    <row r="17" spans="1:8" ht="9.9499999999999993" customHeight="1">
      <c r="A17" s="300" t="s">
        <v>672</v>
      </c>
      <c r="B17" s="301">
        <f t="shared" ref="B17:F17" si="0">SUM(B4:B16)</f>
        <v>1634931</v>
      </c>
      <c r="C17" s="301">
        <f t="shared" si="0"/>
        <v>1811113</v>
      </c>
      <c r="D17" s="301">
        <f t="shared" si="0"/>
        <v>1957190.9456900002</v>
      </c>
      <c r="E17" s="301">
        <f t="shared" si="0"/>
        <v>2014680.6669299998</v>
      </c>
      <c r="F17" s="301">
        <f t="shared" si="0"/>
        <v>2425989.97621</v>
      </c>
      <c r="G17" s="302"/>
      <c r="H17" s="71"/>
    </row>
    <row r="18" spans="1:8" ht="9.9499999999999993" customHeight="1">
      <c r="A18" s="303" t="s">
        <v>673</v>
      </c>
      <c r="B18" s="304">
        <v>1437577</v>
      </c>
      <c r="C18" s="304">
        <v>1680504</v>
      </c>
      <c r="D18" s="304">
        <v>1626216.66216334</v>
      </c>
      <c r="E18" s="304">
        <v>1658601.03862236</v>
      </c>
      <c r="F18" s="305">
        <v>1969614.49086074</v>
      </c>
      <c r="G18" s="298"/>
      <c r="H18" s="299"/>
    </row>
    <row r="19" spans="1:8" ht="9.9499999999999993" customHeight="1">
      <c r="A19" s="306" t="s">
        <v>674</v>
      </c>
      <c r="B19" s="307">
        <f>B17+B18</f>
        <v>3072508</v>
      </c>
      <c r="C19" s="307">
        <f>C17+C18</f>
        <v>3491617</v>
      </c>
      <c r="D19" s="307">
        <f>D17+D18</f>
        <v>3583407.60785334</v>
      </c>
      <c r="E19" s="307">
        <f>E17+E18</f>
        <v>3673281.70555236</v>
      </c>
      <c r="F19" s="307">
        <f>F17+F18</f>
        <v>4395604.4670707397</v>
      </c>
      <c r="G19" s="308"/>
      <c r="H19" s="71"/>
    </row>
    <row r="20" spans="1:8" ht="9.9499999999999993" customHeight="1">
      <c r="A20" s="306" t="s">
        <v>675</v>
      </c>
      <c r="B20" s="307">
        <v>48924</v>
      </c>
      <c r="C20" s="307">
        <v>49672</v>
      </c>
      <c r="D20" s="307">
        <v>48143.128491207499</v>
      </c>
      <c r="E20" s="307">
        <v>46367.143914091597</v>
      </c>
      <c r="F20" s="305">
        <v>47967.696443822497</v>
      </c>
      <c r="G20" s="298"/>
      <c r="H20" s="299"/>
    </row>
    <row r="21" spans="1:8" ht="9.9499999999999993" customHeight="1">
      <c r="A21" s="309" t="s">
        <v>676</v>
      </c>
      <c r="B21" s="310">
        <f>B19+B20</f>
        <v>3121432</v>
      </c>
      <c r="C21" s="310">
        <f>C19+C20</f>
        <v>3541289</v>
      </c>
      <c r="D21" s="310">
        <f>D19+D20</f>
        <v>3631550.7363445475</v>
      </c>
      <c r="E21" s="310">
        <f>E19+E20</f>
        <v>3719648.8494664514</v>
      </c>
      <c r="F21" s="310">
        <f>F19+F20</f>
        <v>4443572.163514562</v>
      </c>
      <c r="G21" s="302"/>
      <c r="H21" s="71"/>
    </row>
    <row r="22" spans="1:8" ht="6.95" customHeight="1">
      <c r="A22" s="23" t="s">
        <v>677</v>
      </c>
    </row>
    <row r="23" spans="1:8" ht="6.95" customHeight="1">
      <c r="A23" s="23" t="s">
        <v>678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8" style="2" customWidth="1"/>
    <col min="2" max="2" width="7.7109375" style="2" customWidth="1"/>
    <col min="3" max="3" width="7.5703125" style="2" customWidth="1"/>
    <col min="4" max="8" width="7.7109375" style="2" customWidth="1"/>
    <col min="9" max="16384" width="9.140625" style="2"/>
  </cols>
  <sheetData>
    <row r="1" spans="1:8" ht="9" customHeight="1">
      <c r="A1" s="208" t="s">
        <v>679</v>
      </c>
    </row>
    <row r="2" spans="1:8" ht="12.95" customHeight="1">
      <c r="A2" s="661" t="s">
        <v>680</v>
      </c>
      <c r="B2" s="659" t="s">
        <v>681</v>
      </c>
      <c r="C2" s="659"/>
      <c r="D2" s="659"/>
      <c r="E2" s="659"/>
      <c r="F2" s="659"/>
      <c r="G2" s="659"/>
      <c r="H2" s="660"/>
    </row>
    <row r="3" spans="1:8" ht="12.95" customHeight="1">
      <c r="A3" s="661"/>
      <c r="B3" s="287" t="s">
        <v>682</v>
      </c>
      <c r="C3" s="287" t="s">
        <v>683</v>
      </c>
      <c r="D3" s="287" t="s">
        <v>684</v>
      </c>
      <c r="E3" s="287" t="s">
        <v>685</v>
      </c>
      <c r="F3" s="287" t="s">
        <v>686</v>
      </c>
      <c r="G3" s="287" t="s">
        <v>687</v>
      </c>
      <c r="H3" s="288" t="s">
        <v>346</v>
      </c>
    </row>
    <row r="4" spans="1:8" ht="9.9499999999999993" customHeight="1">
      <c r="A4" s="28">
        <v>2013</v>
      </c>
      <c r="B4" s="289">
        <v>1399946</v>
      </c>
      <c r="C4" s="289">
        <v>1103</v>
      </c>
      <c r="D4" s="289">
        <v>3277</v>
      </c>
      <c r="E4" s="289">
        <v>201</v>
      </c>
      <c r="F4" s="289">
        <v>0</v>
      </c>
      <c r="G4" s="289">
        <v>1338762</v>
      </c>
      <c r="H4" s="290">
        <f>SUM(B4:G4)</f>
        <v>2743289</v>
      </c>
    </row>
    <row r="5" spans="1:8" ht="9.9499999999999993" customHeight="1">
      <c r="A5" s="28">
        <v>2014</v>
      </c>
      <c r="B5" s="289">
        <v>1462423.0401600001</v>
      </c>
      <c r="C5" s="289">
        <v>1049.0850499999999</v>
      </c>
      <c r="D5" s="289">
        <v>3003.7914500000002</v>
      </c>
      <c r="E5" s="289">
        <v>0</v>
      </c>
      <c r="F5" s="289">
        <v>0</v>
      </c>
      <c r="G5" s="289">
        <v>1442017.16934</v>
      </c>
      <c r="H5" s="290">
        <f>SUM(B5:G5)</f>
        <v>2908493.0860000001</v>
      </c>
    </row>
    <row r="6" spans="1:8" ht="9.9499999999999993" customHeight="1">
      <c r="A6" s="28">
        <v>2015</v>
      </c>
      <c r="B6" s="289">
        <v>1434190.2559100001</v>
      </c>
      <c r="C6" s="289">
        <v>1293.9147399999999</v>
      </c>
      <c r="D6" s="289">
        <v>2457.6461199999999</v>
      </c>
      <c r="E6" s="289">
        <v>1547.81177</v>
      </c>
      <c r="F6" s="289">
        <v>1878.7762399999999</v>
      </c>
      <c r="G6" s="289">
        <v>1418740.2378799999</v>
      </c>
      <c r="H6" s="290">
        <f>SUM(B6:G6)</f>
        <v>2860108.6426599999</v>
      </c>
    </row>
    <row r="7" spans="1:8" ht="9.9499999999999993" customHeight="1">
      <c r="A7" s="28">
        <v>2016</v>
      </c>
      <c r="B7" s="289">
        <v>1902782</v>
      </c>
      <c r="C7" s="289">
        <v>1264</v>
      </c>
      <c r="D7" s="289">
        <v>3277</v>
      </c>
      <c r="E7" s="289">
        <v>4281</v>
      </c>
      <c r="F7" s="289">
        <v>3865</v>
      </c>
      <c r="G7" s="289">
        <v>1794059</v>
      </c>
      <c r="H7" s="290">
        <f>SUM(B7:G7)</f>
        <v>3709528</v>
      </c>
    </row>
    <row r="8" spans="1:8" ht="9.9499999999999993" customHeight="1">
      <c r="A8" s="266">
        <v>2017</v>
      </c>
      <c r="B8" s="291">
        <v>1854352</v>
      </c>
      <c r="C8" s="291">
        <v>1710</v>
      </c>
      <c r="D8" s="291">
        <v>3277</v>
      </c>
      <c r="E8" s="291">
        <v>5952</v>
      </c>
      <c r="F8" s="291">
        <v>1354</v>
      </c>
      <c r="G8" s="291">
        <v>1642330</v>
      </c>
      <c r="H8" s="292">
        <f>SUM(B8:G8)</f>
        <v>3508975</v>
      </c>
    </row>
    <row r="9" spans="1:8" ht="6.95" customHeight="1">
      <c r="A9" s="23" t="s">
        <v>688</v>
      </c>
    </row>
    <row r="10" spans="1:8" ht="9.9499999999999993" customHeight="1">
      <c r="A10" s="45"/>
    </row>
    <row r="11" spans="1:8" ht="9.9499999999999993" customHeight="1"/>
    <row r="12" spans="1:8" ht="9.9499999999999993" customHeight="1">
      <c r="B12" s="293"/>
      <c r="C12" s="294" t="s">
        <v>682</v>
      </c>
      <c r="D12" s="294" t="s">
        <v>687</v>
      </c>
      <c r="E12" s="294" t="s">
        <v>477</v>
      </c>
    </row>
    <row r="13" spans="1:8" ht="9.9499999999999993" customHeight="1">
      <c r="B13" s="278">
        <f>A4</f>
        <v>2013</v>
      </c>
      <c r="C13" s="295">
        <f>B4</f>
        <v>1399946</v>
      </c>
      <c r="D13" s="295">
        <f>G4</f>
        <v>1338762</v>
      </c>
      <c r="E13" s="295">
        <f>C4+D4+E4+F4</f>
        <v>4581</v>
      </c>
    </row>
    <row r="14" spans="1:8" ht="9.9499999999999993" customHeight="1">
      <c r="B14" s="278">
        <f t="shared" ref="B14:C17" si="0">A5</f>
        <v>2014</v>
      </c>
      <c r="C14" s="295">
        <f>B5</f>
        <v>1462423.0401600001</v>
      </c>
      <c r="D14" s="295">
        <f>G5</f>
        <v>1442017.16934</v>
      </c>
      <c r="E14" s="295">
        <f>C5+D5+E5+F5</f>
        <v>4052.8765000000003</v>
      </c>
    </row>
    <row r="15" spans="1:8" ht="9.9499999999999993" customHeight="1">
      <c r="B15" s="278">
        <f t="shared" si="0"/>
        <v>2015</v>
      </c>
      <c r="C15" s="295">
        <f t="shared" si="0"/>
        <v>1434190.2559100001</v>
      </c>
      <c r="D15" s="295">
        <f>G6</f>
        <v>1418740.2378799999</v>
      </c>
      <c r="E15" s="295">
        <f>C6+D6+E6+F6</f>
        <v>7178.14887</v>
      </c>
    </row>
    <row r="16" spans="1:8" ht="9.9499999999999993" customHeight="1">
      <c r="B16" s="278">
        <f t="shared" si="0"/>
        <v>2016</v>
      </c>
      <c r="C16" s="295">
        <f t="shared" si="0"/>
        <v>1902782</v>
      </c>
      <c r="D16" s="295">
        <f>G7</f>
        <v>1794059</v>
      </c>
      <c r="E16" s="295">
        <f>C7+D7+E7+F7</f>
        <v>12687</v>
      </c>
    </row>
    <row r="17" spans="1:5" ht="9.9499999999999993" customHeight="1">
      <c r="B17" s="278">
        <f t="shared" si="0"/>
        <v>2017</v>
      </c>
      <c r="C17" s="295">
        <f t="shared" si="0"/>
        <v>1854352</v>
      </c>
      <c r="D17" s="295">
        <f>G8</f>
        <v>1642330</v>
      </c>
      <c r="E17" s="295">
        <f>C8+D8+E8+F8</f>
        <v>12293</v>
      </c>
    </row>
    <row r="18" spans="1:5" ht="9.9499999999999993" customHeight="1"/>
    <row r="19" spans="1:5" ht="9.9499999999999993" customHeight="1"/>
    <row r="20" spans="1:5" ht="9.9499999999999993" customHeight="1"/>
    <row r="21" spans="1:5" ht="9.9499999999999993" customHeight="1"/>
    <row r="22" spans="1:5" ht="9.9499999999999993" customHeight="1"/>
    <row r="23" spans="1:5" ht="15.95" customHeight="1"/>
    <row r="24" spans="1:5" ht="9.9499999999999993" customHeight="1">
      <c r="A24" s="23"/>
    </row>
    <row r="25" spans="1:5" ht="9.9499999999999993" customHeight="1"/>
    <row r="26" spans="1:5" ht="9.9499999999999993" customHeight="1"/>
    <row r="27" spans="1:5" ht="9.9499999999999993" customHeight="1"/>
  </sheetData>
  <mergeCells count="2">
    <mergeCell ref="B2:H2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4"/>
  <sheetViews>
    <sheetView topLeftCell="A37" zoomScale="200" zoomScaleNormal="200" workbookViewId="0">
      <selection activeCell="A29" sqref="A29"/>
    </sheetView>
  </sheetViews>
  <sheetFormatPr defaultColWidth="9.140625" defaultRowHeight="9" customHeight="1"/>
  <cols>
    <col min="1" max="1" width="20" style="2" customWidth="1"/>
    <col min="2" max="2" width="10.7109375" style="2" customWidth="1"/>
    <col min="3" max="3" width="20.28515625" style="2" customWidth="1"/>
    <col min="4" max="4" width="10.7109375" style="2" customWidth="1"/>
    <col min="5" max="16384" width="9.140625" style="2"/>
  </cols>
  <sheetData>
    <row r="1" spans="1:4" ht="9.9499999999999993" customHeight="1">
      <c r="A1" s="452" t="s">
        <v>66</v>
      </c>
    </row>
    <row r="2" spans="1:4" ht="9.9499999999999993" customHeight="1">
      <c r="A2" s="24" t="s">
        <v>67</v>
      </c>
      <c r="B2" s="24"/>
      <c r="C2" s="24"/>
      <c r="D2" s="537" t="s">
        <v>68</v>
      </c>
    </row>
    <row r="3" spans="1:4" s="260" customFormat="1" ht="12.95" customHeight="1">
      <c r="A3" s="522" t="s">
        <v>69</v>
      </c>
      <c r="B3" s="489" t="s">
        <v>70</v>
      </c>
      <c r="C3" s="489" t="s">
        <v>71</v>
      </c>
      <c r="D3" s="480" t="s">
        <v>70</v>
      </c>
    </row>
    <row r="4" spans="1:4" ht="9" customHeight="1">
      <c r="A4" s="610" t="s">
        <v>72</v>
      </c>
      <c r="B4" s="613">
        <f>D4+D5+D6+D7+D8+D9</f>
        <v>3314.3</v>
      </c>
      <c r="C4" s="538" t="s">
        <v>73</v>
      </c>
      <c r="D4" s="539">
        <v>1109.4000000000001</v>
      </c>
    </row>
    <row r="5" spans="1:4" ht="9" customHeight="1">
      <c r="A5" s="611"/>
      <c r="B5" s="614"/>
      <c r="C5" s="540" t="s">
        <v>74</v>
      </c>
      <c r="D5" s="541">
        <v>129.5</v>
      </c>
    </row>
    <row r="6" spans="1:4" ht="9" customHeight="1">
      <c r="A6" s="611"/>
      <c r="B6" s="614"/>
      <c r="C6" s="540" t="s">
        <v>75</v>
      </c>
      <c r="D6" s="541">
        <v>469.6</v>
      </c>
    </row>
    <row r="7" spans="1:4" ht="9" customHeight="1">
      <c r="A7" s="611"/>
      <c r="B7" s="614"/>
      <c r="C7" s="540" t="s">
        <v>76</v>
      </c>
      <c r="D7" s="541">
        <v>808.8</v>
      </c>
    </row>
    <row r="8" spans="1:4" ht="9" customHeight="1">
      <c r="A8" s="611"/>
      <c r="B8" s="614"/>
      <c r="C8" s="540" t="s">
        <v>77</v>
      </c>
      <c r="D8" s="541">
        <v>637.70000000000005</v>
      </c>
    </row>
    <row r="9" spans="1:4" ht="9" customHeight="1">
      <c r="A9" s="612"/>
      <c r="B9" s="615"/>
      <c r="C9" s="542" t="s">
        <v>78</v>
      </c>
      <c r="D9" s="543">
        <v>159.30000000000001</v>
      </c>
    </row>
    <row r="10" spans="1:4" ht="9" customHeight="1">
      <c r="A10" s="610" t="s">
        <v>79</v>
      </c>
      <c r="B10" s="613">
        <f>D10+D11</f>
        <v>2678</v>
      </c>
      <c r="C10" s="538" t="s">
        <v>80</v>
      </c>
      <c r="D10" s="539">
        <v>2509.1</v>
      </c>
    </row>
    <row r="11" spans="1:4" ht="9" customHeight="1">
      <c r="A11" s="612"/>
      <c r="B11" s="615"/>
      <c r="C11" s="542" t="s">
        <v>81</v>
      </c>
      <c r="D11" s="543">
        <v>168.9</v>
      </c>
    </row>
    <row r="12" spans="1:4" ht="9" customHeight="1">
      <c r="A12" s="544" t="s">
        <v>82</v>
      </c>
      <c r="B12" s="545">
        <f>D12</f>
        <v>2223</v>
      </c>
      <c r="C12" s="546" t="s">
        <v>83</v>
      </c>
      <c r="D12" s="547">
        <v>2223</v>
      </c>
    </row>
    <row r="13" spans="1:4" ht="9" customHeight="1">
      <c r="A13" s="610" t="s">
        <v>84</v>
      </c>
      <c r="B13" s="616">
        <f>D13+D14+D15+D16+D17</f>
        <v>2222.9</v>
      </c>
      <c r="C13" s="538" t="s">
        <v>85</v>
      </c>
      <c r="D13" s="548">
        <v>752.7</v>
      </c>
    </row>
    <row r="14" spans="1:4" ht="9" customHeight="1">
      <c r="A14" s="611"/>
      <c r="B14" s="617"/>
      <c r="C14" s="540" t="s">
        <v>86</v>
      </c>
      <c r="D14" s="549">
        <v>407.1</v>
      </c>
    </row>
    <row r="15" spans="1:4" ht="9" customHeight="1">
      <c r="A15" s="611"/>
      <c r="B15" s="617"/>
      <c r="C15" s="540" t="s">
        <v>87</v>
      </c>
      <c r="D15" s="549">
        <v>822.5</v>
      </c>
    </row>
    <row r="16" spans="1:4" ht="9" customHeight="1">
      <c r="A16" s="611"/>
      <c r="B16" s="617"/>
      <c r="C16" s="540" t="s">
        <v>88</v>
      </c>
      <c r="D16" s="549">
        <v>105.1</v>
      </c>
    </row>
    <row r="17" spans="1:4" ht="9" customHeight="1">
      <c r="A17" s="612"/>
      <c r="B17" s="618"/>
      <c r="C17" s="542" t="s">
        <v>89</v>
      </c>
      <c r="D17" s="550">
        <v>135.5</v>
      </c>
    </row>
    <row r="18" spans="1:4" ht="9" customHeight="1">
      <c r="A18" s="610" t="s">
        <v>90</v>
      </c>
      <c r="B18" s="616">
        <f>D18+D19+D20+D21</f>
        <v>2013.5</v>
      </c>
      <c r="C18" s="538" t="s">
        <v>91</v>
      </c>
      <c r="D18" s="539">
        <v>1694.4</v>
      </c>
    </row>
    <row r="19" spans="1:4" ht="9" customHeight="1">
      <c r="A19" s="611"/>
      <c r="B19" s="617"/>
      <c r="C19" s="540" t="s">
        <v>92</v>
      </c>
      <c r="D19" s="541">
        <v>155.1</v>
      </c>
    </row>
    <row r="20" spans="1:4" ht="9" customHeight="1">
      <c r="A20" s="611"/>
      <c r="B20" s="617"/>
      <c r="C20" s="540" t="s">
        <v>93</v>
      </c>
      <c r="D20" s="549">
        <v>74.599999999999994</v>
      </c>
    </row>
    <row r="21" spans="1:4" ht="9" customHeight="1">
      <c r="A21" s="612"/>
      <c r="B21" s="618"/>
      <c r="C21" s="542" t="s">
        <v>94</v>
      </c>
      <c r="D21" s="550">
        <v>89.4</v>
      </c>
    </row>
    <row r="22" spans="1:4" ht="9" customHeight="1">
      <c r="A22" s="544" t="s">
        <v>95</v>
      </c>
      <c r="B22" s="551">
        <f>D22</f>
        <v>1963</v>
      </c>
      <c r="C22" s="546" t="s">
        <v>96</v>
      </c>
      <c r="D22" s="552">
        <v>1963</v>
      </c>
    </row>
    <row r="23" spans="1:4" ht="9" customHeight="1">
      <c r="A23" s="544" t="s">
        <v>97</v>
      </c>
      <c r="B23" s="551">
        <f>D23</f>
        <v>1951</v>
      </c>
      <c r="C23" s="546" t="s">
        <v>98</v>
      </c>
      <c r="D23" s="552">
        <v>1951</v>
      </c>
    </row>
    <row r="24" spans="1:4" ht="9" customHeight="1">
      <c r="A24" s="211"/>
      <c r="B24" s="553"/>
      <c r="C24" s="211"/>
      <c r="D24" s="553"/>
    </row>
    <row r="25" spans="1:4" ht="9.6" customHeight="1">
      <c r="A25" s="211"/>
      <c r="B25" s="553"/>
      <c r="C25" s="211"/>
      <c r="D25" s="553"/>
    </row>
    <row r="26" spans="1:4" ht="9.9499999999999993" customHeight="1">
      <c r="A26" s="24" t="s">
        <v>67</v>
      </c>
      <c r="B26" s="24"/>
      <c r="C26" s="24"/>
      <c r="D26" s="537" t="s">
        <v>68</v>
      </c>
    </row>
    <row r="27" spans="1:4" s="260" customFormat="1" ht="12.95" customHeight="1">
      <c r="A27" s="522" t="s">
        <v>69</v>
      </c>
      <c r="B27" s="489" t="s">
        <v>70</v>
      </c>
      <c r="C27" s="489" t="s">
        <v>71</v>
      </c>
      <c r="D27" s="480" t="s">
        <v>70</v>
      </c>
    </row>
    <row r="28" spans="1:4" ht="9" customHeight="1">
      <c r="A28" s="610" t="s">
        <v>99</v>
      </c>
      <c r="B28" s="613">
        <f>D28+D29</f>
        <v>1823.5</v>
      </c>
      <c r="C28" s="538" t="s">
        <v>100</v>
      </c>
      <c r="D28" s="539">
        <v>1670.8</v>
      </c>
    </row>
    <row r="29" spans="1:4" ht="9" customHeight="1">
      <c r="A29" s="612"/>
      <c r="B29" s="615"/>
      <c r="C29" s="542" t="s">
        <v>101</v>
      </c>
      <c r="D29" s="543">
        <v>152.69999999999999</v>
      </c>
    </row>
    <row r="30" spans="1:4" ht="9" customHeight="1">
      <c r="A30" s="610" t="s">
        <v>102</v>
      </c>
      <c r="B30" s="613">
        <f>D30+D31+D32+D33+D34+D35</f>
        <v>1765.0000000000002</v>
      </c>
      <c r="C30" s="554" t="s">
        <v>103</v>
      </c>
      <c r="D30" s="539">
        <v>112.2</v>
      </c>
    </row>
    <row r="31" spans="1:4" ht="9" customHeight="1">
      <c r="A31" s="611"/>
      <c r="B31" s="614"/>
      <c r="C31" s="540" t="s">
        <v>102</v>
      </c>
      <c r="D31" s="541">
        <v>562.79999999999995</v>
      </c>
    </row>
    <row r="32" spans="1:4" ht="9" customHeight="1">
      <c r="A32" s="611"/>
      <c r="B32" s="614"/>
      <c r="C32" s="540" t="s">
        <v>104</v>
      </c>
      <c r="D32" s="541">
        <v>250.2</v>
      </c>
    </row>
    <row r="33" spans="1:4" ht="9" customHeight="1">
      <c r="A33" s="611"/>
      <c r="B33" s="614"/>
      <c r="C33" s="540" t="s">
        <v>105</v>
      </c>
      <c r="D33" s="541">
        <v>327.2</v>
      </c>
    </row>
    <row r="34" spans="1:4" ht="9" customHeight="1">
      <c r="A34" s="611"/>
      <c r="B34" s="614"/>
      <c r="C34" s="540" t="s">
        <v>106</v>
      </c>
      <c r="D34" s="541">
        <v>99.4</v>
      </c>
    </row>
    <row r="35" spans="1:4" ht="9" customHeight="1">
      <c r="A35" s="612"/>
      <c r="B35" s="615"/>
      <c r="C35" s="542" t="s">
        <v>107</v>
      </c>
      <c r="D35" s="543">
        <v>413.2</v>
      </c>
    </row>
    <row r="36" spans="1:4" ht="9" customHeight="1">
      <c r="A36" s="610" t="s">
        <v>108</v>
      </c>
      <c r="B36" s="616">
        <f>D36+D37</f>
        <v>1749.9</v>
      </c>
      <c r="C36" s="538" t="s">
        <v>109</v>
      </c>
      <c r="D36" s="548">
        <v>820</v>
      </c>
    </row>
    <row r="37" spans="1:4" ht="9" customHeight="1">
      <c r="A37" s="612"/>
      <c r="B37" s="618"/>
      <c r="C37" s="542" t="s">
        <v>110</v>
      </c>
      <c r="D37" s="550">
        <v>929.9</v>
      </c>
    </row>
    <row r="38" spans="1:4" ht="9" customHeight="1">
      <c r="A38" s="610" t="s">
        <v>111</v>
      </c>
      <c r="B38" s="616">
        <f>D38+D39+D40+D41+D42+D43</f>
        <v>1528.3000000000002</v>
      </c>
      <c r="C38" s="554" t="s">
        <v>112</v>
      </c>
      <c r="D38" s="548">
        <v>292.10000000000002</v>
      </c>
    </row>
    <row r="39" spans="1:4" ht="9" customHeight="1">
      <c r="A39" s="611"/>
      <c r="B39" s="617"/>
      <c r="C39" s="540" t="s">
        <v>113</v>
      </c>
      <c r="D39" s="549">
        <v>787.2</v>
      </c>
    </row>
    <row r="40" spans="1:4" ht="9" customHeight="1">
      <c r="A40" s="611"/>
      <c r="B40" s="617"/>
      <c r="C40" s="540" t="s">
        <v>114</v>
      </c>
      <c r="D40" s="549">
        <v>245.3</v>
      </c>
    </row>
    <row r="41" spans="1:4" ht="9" customHeight="1">
      <c r="A41" s="611"/>
      <c r="B41" s="617"/>
      <c r="C41" s="540" t="s">
        <v>115</v>
      </c>
      <c r="D41" s="549">
        <v>77.400000000000006</v>
      </c>
    </row>
    <row r="42" spans="1:4" ht="9" customHeight="1">
      <c r="A42" s="611"/>
      <c r="B42" s="617"/>
      <c r="C42" s="540" t="s">
        <v>116</v>
      </c>
      <c r="D42" s="541">
        <v>41.3</v>
      </c>
    </row>
    <row r="43" spans="1:4" ht="9" customHeight="1">
      <c r="A43" s="612"/>
      <c r="B43" s="618"/>
      <c r="C43" s="542" t="s">
        <v>117</v>
      </c>
      <c r="D43" s="543">
        <v>85</v>
      </c>
    </row>
    <row r="44" spans="1:4" ht="9" customHeight="1">
      <c r="A44" s="610" t="s">
        <v>118</v>
      </c>
      <c r="B44" s="613">
        <f>D44+D45+D46+D47+D48+D49</f>
        <v>1461.4</v>
      </c>
      <c r="C44" s="554" t="s">
        <v>119</v>
      </c>
      <c r="D44" s="539">
        <v>148.9</v>
      </c>
    </row>
    <row r="45" spans="1:4" ht="9" customHeight="1">
      <c r="A45" s="611"/>
      <c r="B45" s="614"/>
      <c r="C45" s="540" t="s">
        <v>120</v>
      </c>
      <c r="D45" s="541">
        <v>329.1</v>
      </c>
    </row>
    <row r="46" spans="1:4" ht="9" customHeight="1">
      <c r="A46" s="611"/>
      <c r="B46" s="614"/>
      <c r="C46" s="540" t="s">
        <v>121</v>
      </c>
      <c r="D46" s="541">
        <v>83.1</v>
      </c>
    </row>
    <row r="47" spans="1:4" ht="9" customHeight="1">
      <c r="A47" s="611"/>
      <c r="B47" s="614"/>
      <c r="C47" s="540" t="s">
        <v>122</v>
      </c>
      <c r="D47" s="541">
        <v>626.9</v>
      </c>
    </row>
    <row r="48" spans="1:4" ht="9" customHeight="1">
      <c r="A48" s="611"/>
      <c r="B48" s="614"/>
      <c r="C48" s="540" t="s">
        <v>123</v>
      </c>
      <c r="D48" s="541">
        <v>130.69999999999999</v>
      </c>
    </row>
    <row r="49" spans="1:4" ht="9" customHeight="1">
      <c r="A49" s="612"/>
      <c r="B49" s="615"/>
      <c r="C49" s="542" t="s">
        <v>124</v>
      </c>
      <c r="D49" s="543">
        <v>142.69999999999999</v>
      </c>
    </row>
    <row r="51" spans="1:4" ht="9.9499999999999993" customHeight="1">
      <c r="A51" s="24" t="s">
        <v>67</v>
      </c>
      <c r="B51" s="24"/>
      <c r="C51" s="24"/>
      <c r="D51" s="537" t="s">
        <v>125</v>
      </c>
    </row>
    <row r="52" spans="1:4" s="35" customFormat="1" ht="12.95" customHeight="1">
      <c r="A52" s="522" t="s">
        <v>69</v>
      </c>
      <c r="B52" s="489" t="s">
        <v>70</v>
      </c>
      <c r="C52" s="489" t="s">
        <v>71</v>
      </c>
      <c r="D52" s="480" t="s">
        <v>70</v>
      </c>
    </row>
    <row r="53" spans="1:4" ht="9" customHeight="1">
      <c r="A53" s="544" t="s">
        <v>126</v>
      </c>
      <c r="B53" s="545">
        <f>D53</f>
        <v>1049.2</v>
      </c>
      <c r="C53" s="555" t="s">
        <v>127</v>
      </c>
      <c r="D53" s="552">
        <v>1049.2</v>
      </c>
    </row>
    <row r="54" spans="1:4" ht="9" customHeight="1">
      <c r="A54" s="610" t="s">
        <v>128</v>
      </c>
      <c r="B54" s="616">
        <f>D54+D55+D56+D57+D58</f>
        <v>763.09999999999991</v>
      </c>
      <c r="C54" s="538" t="s">
        <v>129</v>
      </c>
      <c r="D54" s="548">
        <v>194.5</v>
      </c>
    </row>
    <row r="55" spans="1:4" ht="9" customHeight="1">
      <c r="A55" s="611"/>
      <c r="B55" s="617"/>
      <c r="C55" s="540" t="s">
        <v>130</v>
      </c>
      <c r="D55" s="549">
        <v>52.3</v>
      </c>
    </row>
    <row r="56" spans="1:4" ht="9" customHeight="1">
      <c r="A56" s="611"/>
      <c r="B56" s="617"/>
      <c r="C56" s="540" t="s">
        <v>131</v>
      </c>
      <c r="D56" s="549">
        <v>33.4</v>
      </c>
    </row>
    <row r="57" spans="1:4" ht="9" customHeight="1">
      <c r="A57" s="611"/>
      <c r="B57" s="617"/>
      <c r="C57" s="540" t="s">
        <v>132</v>
      </c>
      <c r="D57" s="549">
        <v>264.7</v>
      </c>
    </row>
    <row r="58" spans="1:4" ht="9" customHeight="1">
      <c r="A58" s="612"/>
      <c r="B58" s="618"/>
      <c r="C58" s="542" t="s">
        <v>133</v>
      </c>
      <c r="D58" s="550">
        <v>218.2</v>
      </c>
    </row>
    <row r="59" spans="1:4" ht="9" customHeight="1">
      <c r="A59" s="610" t="s">
        <v>134</v>
      </c>
      <c r="B59" s="616">
        <f>D59+D60+D61+D62</f>
        <v>655.20000000000005</v>
      </c>
      <c r="C59" s="554" t="s">
        <v>135</v>
      </c>
      <c r="D59" s="548">
        <v>404.2</v>
      </c>
    </row>
    <row r="60" spans="1:4" ht="9" customHeight="1">
      <c r="A60" s="611"/>
      <c r="B60" s="617"/>
      <c r="C60" s="540" t="s">
        <v>136</v>
      </c>
      <c r="D60" s="549">
        <v>35.299999999999997</v>
      </c>
    </row>
    <row r="61" spans="1:4" ht="9" customHeight="1">
      <c r="A61" s="611"/>
      <c r="B61" s="617"/>
      <c r="C61" s="540" t="s">
        <v>137</v>
      </c>
      <c r="D61" s="549">
        <v>182.2</v>
      </c>
    </row>
    <row r="62" spans="1:4" ht="9" customHeight="1">
      <c r="A62" s="612"/>
      <c r="B62" s="618"/>
      <c r="C62" s="542" t="s">
        <v>138</v>
      </c>
      <c r="D62" s="550">
        <v>33.5</v>
      </c>
    </row>
    <row r="63" spans="1:4" ht="9" customHeight="1">
      <c r="A63" s="544" t="s">
        <v>139</v>
      </c>
      <c r="B63" s="551">
        <f>D63</f>
        <v>513.29999999999995</v>
      </c>
      <c r="C63" s="546" t="s">
        <v>140</v>
      </c>
      <c r="D63" s="552">
        <v>513.29999999999995</v>
      </c>
    </row>
    <row r="64" spans="1:4" ht="6.95" customHeight="1">
      <c r="A64" s="23" t="s">
        <v>141</v>
      </c>
    </row>
  </sheetData>
  <mergeCells count="22">
    <mergeCell ref="A59:A62"/>
    <mergeCell ref="B4:B9"/>
    <mergeCell ref="B10:B11"/>
    <mergeCell ref="B13:B17"/>
    <mergeCell ref="B18:B21"/>
    <mergeCell ref="B28:B29"/>
    <mergeCell ref="B30:B35"/>
    <mergeCell ref="B36:B37"/>
    <mergeCell ref="B38:B43"/>
    <mergeCell ref="B44:B49"/>
    <mergeCell ref="B54:B58"/>
    <mergeCell ref="B59:B62"/>
    <mergeCell ref="A30:A35"/>
    <mergeCell ref="A36:A37"/>
    <mergeCell ref="A38:A43"/>
    <mergeCell ref="A44:A49"/>
    <mergeCell ref="A54:A58"/>
    <mergeCell ref="A4:A9"/>
    <mergeCell ref="A10:A11"/>
    <mergeCell ref="A13:A17"/>
    <mergeCell ref="A18:A21"/>
    <mergeCell ref="A28:A29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1.7109375" style="2" customWidth="1"/>
    <col min="2" max="4" width="16.7109375" style="2" customWidth="1"/>
    <col min="5" max="16384" width="9.140625" style="2"/>
  </cols>
  <sheetData>
    <row r="1" spans="1:4" ht="9" customHeight="1">
      <c r="A1" s="208" t="s">
        <v>689</v>
      </c>
    </row>
    <row r="2" spans="1:4" ht="9" customHeight="1">
      <c r="A2" s="281" t="s">
        <v>690</v>
      </c>
    </row>
    <row r="3" spans="1:4" ht="12.95" customHeight="1">
      <c r="A3" s="637" t="s">
        <v>680</v>
      </c>
      <c r="B3" s="635" t="s">
        <v>691</v>
      </c>
      <c r="C3" s="635"/>
      <c r="D3" s="636"/>
    </row>
    <row r="4" spans="1:4" ht="12.95" customHeight="1">
      <c r="A4" s="637"/>
      <c r="B4" s="256" t="s">
        <v>692</v>
      </c>
      <c r="C4" s="256" t="s">
        <v>693</v>
      </c>
      <c r="D4" s="254" t="s">
        <v>682</v>
      </c>
    </row>
    <row r="5" spans="1:4" ht="9.9499999999999993" customHeight="1">
      <c r="A5" s="16">
        <v>2013</v>
      </c>
      <c r="B5" s="282">
        <v>2731181</v>
      </c>
      <c r="C5" s="283">
        <v>2217507</v>
      </c>
      <c r="D5" s="283">
        <v>1399946</v>
      </c>
    </row>
    <row r="6" spans="1:4" ht="9.9499999999999993" customHeight="1">
      <c r="A6" s="16">
        <v>2014</v>
      </c>
      <c r="B6" s="282">
        <v>2927851</v>
      </c>
      <c r="C6" s="283">
        <v>2416442.2552399999</v>
      </c>
      <c r="D6" s="284">
        <v>1529545.82452</v>
      </c>
    </row>
    <row r="7" spans="1:4" ht="9.9499999999999993" customHeight="1">
      <c r="A7" s="16">
        <v>2015</v>
      </c>
      <c r="B7" s="282">
        <v>3120602</v>
      </c>
      <c r="C7" s="283">
        <v>2542058</v>
      </c>
      <c r="D7" s="284">
        <v>1627618</v>
      </c>
    </row>
    <row r="8" spans="1:4" ht="9.9499999999999993" customHeight="1">
      <c r="A8" s="16">
        <v>2016</v>
      </c>
      <c r="B8" s="283">
        <v>3588392</v>
      </c>
      <c r="C8" s="283">
        <v>2944570</v>
      </c>
      <c r="D8" s="284">
        <v>1902782</v>
      </c>
    </row>
    <row r="9" spans="1:4" ht="9.9499999999999993" customHeight="1">
      <c r="A9" s="267">
        <v>2017</v>
      </c>
      <c r="B9" s="285">
        <v>3608269.2889999999</v>
      </c>
      <c r="C9" s="285">
        <v>2796240.7985</v>
      </c>
      <c r="D9" s="286">
        <v>1854352.28345</v>
      </c>
    </row>
    <row r="10" spans="1:4" ht="6.95" customHeight="1">
      <c r="A10" s="23" t="s">
        <v>694</v>
      </c>
    </row>
    <row r="11" spans="1:4" ht="9.9499999999999993" customHeight="1"/>
    <row r="12" spans="1:4" ht="9.9499999999999993" customHeight="1"/>
    <row r="13" spans="1:4" ht="9.9499999999999993" customHeight="1"/>
    <row r="14" spans="1:4" ht="9.9499999999999993" customHeight="1"/>
    <row r="15" spans="1:4" ht="9.9499999999999993" customHeight="1"/>
    <row r="16" spans="1: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17.100000000000001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</sheetData>
  <mergeCells count="2">
    <mergeCell ref="B3:D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24" zoomScale="210" zoomScaleNormal="210" workbookViewId="0">
      <selection activeCell="C11" sqref="C11"/>
    </sheetView>
  </sheetViews>
  <sheetFormatPr defaultColWidth="9.140625" defaultRowHeight="9" customHeight="1"/>
  <cols>
    <col min="1" max="1" width="14.7109375" style="2" customWidth="1"/>
    <col min="2" max="4" width="15.7109375" style="2" customWidth="1"/>
    <col min="5" max="5" width="9.140625" style="2"/>
    <col min="6" max="6" width="9.85546875" style="2" customWidth="1"/>
    <col min="7" max="16384" width="9.140625" style="2"/>
  </cols>
  <sheetData>
    <row r="1" spans="1:6" ht="9" customHeight="1">
      <c r="A1" s="261" t="s">
        <v>695</v>
      </c>
    </row>
    <row r="2" spans="1:6" ht="12.95" customHeight="1">
      <c r="A2" s="637" t="s">
        <v>144</v>
      </c>
      <c r="B2" s="635" t="s">
        <v>696</v>
      </c>
      <c r="C2" s="635"/>
      <c r="D2" s="636"/>
    </row>
    <row r="3" spans="1:6" ht="12.95" customHeight="1">
      <c r="A3" s="637"/>
      <c r="B3" s="262" t="s">
        <v>697</v>
      </c>
      <c r="C3" s="262" t="s">
        <v>701</v>
      </c>
      <c r="D3" s="254" t="s">
        <v>146</v>
      </c>
    </row>
    <row r="4" spans="1:6" ht="9.9499999999999993" customHeight="1">
      <c r="A4" s="16">
        <v>2013</v>
      </c>
      <c r="B4" s="269">
        <v>6242</v>
      </c>
      <c r="C4" s="269">
        <v>1069</v>
      </c>
      <c r="D4" s="270">
        <f>B4+C4</f>
        <v>7311</v>
      </c>
    </row>
    <row r="5" spans="1:6" ht="9.9499999999999993" customHeight="1">
      <c r="A5" s="16">
        <v>2014</v>
      </c>
      <c r="B5" s="269">
        <v>6808</v>
      </c>
      <c r="C5" s="269">
        <v>1002</v>
      </c>
      <c r="D5" s="270">
        <f>B5+C5</f>
        <v>7810</v>
      </c>
    </row>
    <row r="6" spans="1:6" ht="9.9499999999999993" customHeight="1">
      <c r="A6" s="16">
        <v>2015</v>
      </c>
      <c r="B6" s="269">
        <v>7283</v>
      </c>
      <c r="C6" s="269">
        <v>517</v>
      </c>
      <c r="D6" s="270">
        <f>B6+C6</f>
        <v>7800</v>
      </c>
    </row>
    <row r="7" spans="1:6" ht="9.9499999999999993" customHeight="1">
      <c r="A7" s="16">
        <v>2016</v>
      </c>
      <c r="B7" s="269">
        <v>9049</v>
      </c>
      <c r="C7" s="269">
        <v>326</v>
      </c>
      <c r="D7" s="270">
        <f>B7+C7</f>
        <v>9375</v>
      </c>
    </row>
    <row r="8" spans="1:6" ht="9.9499999999999993" customHeight="1">
      <c r="A8" s="267">
        <v>2017</v>
      </c>
      <c r="B8" s="271">
        <v>8718</v>
      </c>
      <c r="C8" s="271">
        <v>371</v>
      </c>
      <c r="D8" s="272">
        <f>B8+C8</f>
        <v>9089</v>
      </c>
      <c r="F8" s="273"/>
    </row>
    <row r="9" spans="1:6" ht="6.95" customHeight="1">
      <c r="A9" s="23" t="s">
        <v>698</v>
      </c>
      <c r="F9" s="273"/>
    </row>
    <row r="10" spans="1:6" ht="9.9499999999999993" customHeight="1">
      <c r="A10" s="23"/>
      <c r="C10" s="273"/>
    </row>
    <row r="11" spans="1:6" ht="9.9499999999999993" customHeight="1">
      <c r="A11" s="219"/>
      <c r="B11" s="237"/>
      <c r="C11" s="269"/>
    </row>
    <row r="12" spans="1:6" ht="9.9499999999999993" customHeight="1">
      <c r="B12" s="237"/>
      <c r="C12" s="237"/>
      <c r="D12" s="274"/>
    </row>
    <row r="13" spans="1:6" ht="9" customHeight="1">
      <c r="A13" s="261" t="s">
        <v>699</v>
      </c>
    </row>
    <row r="14" spans="1:6" ht="12.95" customHeight="1">
      <c r="A14" s="637" t="s">
        <v>144</v>
      </c>
      <c r="B14" s="635" t="s">
        <v>700</v>
      </c>
      <c r="C14" s="635"/>
      <c r="D14" s="636"/>
    </row>
    <row r="15" spans="1:6" ht="12.95" customHeight="1">
      <c r="A15" s="637"/>
      <c r="B15" s="262" t="s">
        <v>697</v>
      </c>
      <c r="C15" s="262" t="s">
        <v>701</v>
      </c>
      <c r="D15" s="254" t="s">
        <v>146</v>
      </c>
    </row>
    <row r="16" spans="1:6" ht="9.9499999999999993" customHeight="1">
      <c r="A16" s="16">
        <v>2013</v>
      </c>
      <c r="B16" s="269">
        <v>5732</v>
      </c>
      <c r="C16" s="269">
        <v>1283</v>
      </c>
      <c r="D16" s="270">
        <f>B16+C16</f>
        <v>7015</v>
      </c>
    </row>
    <row r="17" spans="1:6" ht="9.9499999999999993" customHeight="1">
      <c r="A17" s="16">
        <v>2014</v>
      </c>
      <c r="B17" s="269">
        <v>6411</v>
      </c>
      <c r="C17" s="269">
        <v>1710</v>
      </c>
      <c r="D17" s="270">
        <f>B17+C17</f>
        <v>8121</v>
      </c>
    </row>
    <row r="18" spans="1:6" ht="9.9499999999999993" customHeight="1">
      <c r="A18" s="16">
        <v>2015</v>
      </c>
      <c r="B18" s="269">
        <v>6742</v>
      </c>
      <c r="C18" s="269">
        <v>1099</v>
      </c>
      <c r="D18" s="270">
        <f>B18+C18</f>
        <v>7841</v>
      </c>
    </row>
    <row r="19" spans="1:6" ht="9.9499999999999993" customHeight="1">
      <c r="A19" s="16">
        <v>2016</v>
      </c>
      <c r="B19" s="269">
        <v>7661</v>
      </c>
      <c r="C19" s="269">
        <v>878</v>
      </c>
      <c r="D19" s="270">
        <f>B19+C19</f>
        <v>8539</v>
      </c>
    </row>
    <row r="20" spans="1:6" ht="9.9499999999999993" customHeight="1">
      <c r="A20" s="267">
        <v>2017</v>
      </c>
      <c r="B20" s="271">
        <v>7844</v>
      </c>
      <c r="C20" s="271">
        <v>861</v>
      </c>
      <c r="D20" s="272">
        <f>B20+C20</f>
        <v>8705</v>
      </c>
      <c r="F20" s="273"/>
    </row>
    <row r="21" spans="1:6" ht="6.95" customHeight="1">
      <c r="A21" s="23" t="s">
        <v>698</v>
      </c>
    </row>
    <row r="22" spans="1:6" ht="9.9499999999999993" customHeight="1">
      <c r="A22" s="23"/>
      <c r="B22" s="273"/>
      <c r="C22" s="273"/>
    </row>
    <row r="23" spans="1:6" ht="9" customHeight="1">
      <c r="A23" s="23"/>
      <c r="B23" s="273"/>
      <c r="C23" s="273"/>
    </row>
    <row r="24" spans="1:6" ht="9.9499999999999993" customHeight="1">
      <c r="F24" s="275"/>
    </row>
    <row r="25" spans="1:6" ht="9.9499999999999993" customHeight="1"/>
    <row r="26" spans="1:6" ht="9.9499999999999993" customHeight="1">
      <c r="A26" s="23"/>
      <c r="B26" s="276" t="s">
        <v>702</v>
      </c>
      <c r="C26" s="276" t="s">
        <v>703</v>
      </c>
    </row>
    <row r="27" spans="1:6" ht="9.9499999999999993" customHeight="1">
      <c r="A27" s="23">
        <v>2013</v>
      </c>
      <c r="B27" s="277">
        <f>D4</f>
        <v>7311</v>
      </c>
      <c r="C27" s="277">
        <f>D16</f>
        <v>7015</v>
      </c>
    </row>
    <row r="28" spans="1:6" ht="15" customHeight="1">
      <c r="A28" s="23">
        <v>2014</v>
      </c>
      <c r="B28" s="277">
        <f>D5</f>
        <v>7810</v>
      </c>
      <c r="C28" s="277">
        <f>D17</f>
        <v>8121</v>
      </c>
      <c r="D28" s="278"/>
    </row>
    <row r="29" spans="1:6" ht="9.9499999999999993" customHeight="1">
      <c r="A29" s="23">
        <v>2015</v>
      </c>
      <c r="B29" s="277">
        <f>D6</f>
        <v>7800</v>
      </c>
      <c r="C29" s="277">
        <f>D18</f>
        <v>7841</v>
      </c>
      <c r="D29" s="279"/>
    </row>
    <row r="30" spans="1:6" ht="9.9499999999999993" customHeight="1">
      <c r="A30" s="23">
        <v>2016</v>
      </c>
      <c r="B30" s="277">
        <f>D7</f>
        <v>9375</v>
      </c>
      <c r="C30" s="277">
        <f>D19</f>
        <v>8539</v>
      </c>
      <c r="D30" s="279"/>
    </row>
    <row r="31" spans="1:6" ht="9.9499999999999993" customHeight="1">
      <c r="A31" s="23">
        <v>2017</v>
      </c>
      <c r="B31" s="277">
        <f>D8</f>
        <v>9089</v>
      </c>
      <c r="C31" s="277">
        <f>D20</f>
        <v>8705</v>
      </c>
      <c r="D31" s="279"/>
    </row>
    <row r="32" spans="1:6" ht="9.9499999999999993" customHeight="1">
      <c r="B32" s="280"/>
      <c r="C32" s="279"/>
      <c r="D32" s="279"/>
    </row>
    <row r="33" spans="1:4" ht="9.9499999999999993" customHeight="1">
      <c r="B33" s="280"/>
      <c r="C33" s="279"/>
      <c r="D33" s="279"/>
    </row>
    <row r="34" spans="1:4" ht="9.9499999999999993" customHeight="1"/>
    <row r="35" spans="1:4" ht="9.9499999999999993" customHeight="1"/>
    <row r="36" spans="1:4" ht="9.9499999999999993" customHeight="1">
      <c r="A36" s="23"/>
    </row>
    <row r="37" spans="1:4" ht="9.9499999999999993" customHeight="1"/>
    <row r="38" spans="1:4" ht="9.9499999999999993" customHeight="1"/>
    <row r="39" spans="1:4" ht="9.9499999999999993" customHeight="1"/>
    <row r="40" spans="1:4" ht="9.9499999999999993" customHeight="1"/>
    <row r="41" spans="1:4" ht="9.9499999999999993" customHeight="1"/>
    <row r="42" spans="1:4" ht="12.95" customHeight="1"/>
    <row r="43" spans="1:4" ht="9.9499999999999993" customHeight="1"/>
    <row r="44" spans="1:4" ht="9.9499999999999993" customHeight="1"/>
    <row r="45" spans="1:4" ht="9.9499999999999993" customHeight="1"/>
    <row r="46" spans="1:4" ht="9.9499999999999993" customHeight="1"/>
    <row r="47" spans="1:4" ht="9.9499999999999993" customHeight="1"/>
    <row r="48" spans="1:4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</sheetData>
  <mergeCells count="4">
    <mergeCell ref="B2:D2"/>
    <mergeCell ref="B14:D14"/>
    <mergeCell ref="A2:A3"/>
    <mergeCell ref="A14:A15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9.5703125" style="189" customWidth="1"/>
    <col min="2" max="2" width="10" style="2" customWidth="1"/>
    <col min="3" max="4" width="11.140625" style="2" customWidth="1"/>
    <col min="5" max="6" width="10" style="2" customWidth="1"/>
    <col min="7" max="7" width="9.140625" style="2"/>
    <col min="8" max="8" width="9.42578125" style="2" customWidth="1"/>
    <col min="9" max="16384" width="9.140625" style="2"/>
  </cols>
  <sheetData>
    <row r="1" spans="1:8" ht="9" customHeight="1">
      <c r="A1" s="253" t="s">
        <v>704</v>
      </c>
    </row>
    <row r="2" spans="1:8" ht="9" customHeight="1">
      <c r="A2" s="261" t="s">
        <v>705</v>
      </c>
    </row>
    <row r="3" spans="1:8" ht="12.95" customHeight="1">
      <c r="A3" s="637" t="s">
        <v>144</v>
      </c>
      <c r="B3" s="635" t="s">
        <v>706</v>
      </c>
      <c r="C3" s="635"/>
      <c r="D3" s="635"/>
      <c r="E3" s="635"/>
      <c r="F3" s="636"/>
    </row>
    <row r="4" spans="1:8" ht="20.100000000000001" customHeight="1">
      <c r="A4" s="637"/>
      <c r="B4" s="262" t="s">
        <v>707</v>
      </c>
      <c r="C4" s="262" t="s">
        <v>708</v>
      </c>
      <c r="D4" s="262" t="s">
        <v>709</v>
      </c>
      <c r="E4" s="263" t="s">
        <v>710</v>
      </c>
      <c r="F4" s="254" t="s">
        <v>146</v>
      </c>
    </row>
    <row r="5" spans="1:8" ht="9.9499999999999993" customHeight="1">
      <c r="A5" s="124">
        <v>2013</v>
      </c>
      <c r="B5" s="28">
        <v>71</v>
      </c>
      <c r="C5" s="28">
        <v>11</v>
      </c>
      <c r="D5" s="28">
        <v>46</v>
      </c>
      <c r="E5" s="16">
        <v>72</v>
      </c>
      <c r="F5" s="264">
        <f>B5+C5+D5+E5</f>
        <v>200</v>
      </c>
    </row>
    <row r="6" spans="1:8" ht="9.9499999999999993" customHeight="1">
      <c r="A6" s="124">
        <v>2014</v>
      </c>
      <c r="B6" s="28">
        <v>70</v>
      </c>
      <c r="C6" s="28">
        <v>15</v>
      </c>
      <c r="D6" s="28">
        <v>48</v>
      </c>
      <c r="E6" s="16">
        <v>70</v>
      </c>
      <c r="F6" s="264">
        <f>B6+C6+D6+E6</f>
        <v>203</v>
      </c>
    </row>
    <row r="7" spans="1:8" ht="9.9499999999999993" customHeight="1">
      <c r="A7" s="124">
        <v>2015</v>
      </c>
      <c r="B7" s="28">
        <v>63</v>
      </c>
      <c r="C7" s="28">
        <v>17</v>
      </c>
      <c r="D7" s="28">
        <v>48</v>
      </c>
      <c r="E7" s="16">
        <v>72</v>
      </c>
      <c r="F7" s="264">
        <f>B7+C7+D7+E7</f>
        <v>200</v>
      </c>
    </row>
    <row r="8" spans="1:8" ht="9.9499999999999993" customHeight="1">
      <c r="A8" s="124">
        <v>2016</v>
      </c>
      <c r="B8" s="28">
        <v>63</v>
      </c>
      <c r="C8" s="28">
        <v>19</v>
      </c>
      <c r="D8" s="28">
        <v>48</v>
      </c>
      <c r="E8" s="16">
        <v>78</v>
      </c>
      <c r="F8" s="264">
        <f>B8+C8+D8+E8</f>
        <v>208</v>
      </c>
    </row>
    <row r="9" spans="1:8" ht="9.9499999999999993" customHeight="1">
      <c r="A9" s="265">
        <v>2017</v>
      </c>
      <c r="B9" s="266">
        <v>58</v>
      </c>
      <c r="C9" s="266">
        <v>19</v>
      </c>
      <c r="D9" s="266">
        <v>48</v>
      </c>
      <c r="E9" s="267">
        <v>75</v>
      </c>
      <c r="F9" s="268">
        <f>B9+C9+D9+E9</f>
        <v>200</v>
      </c>
    </row>
    <row r="10" spans="1:8" ht="6.95" customHeight="1">
      <c r="A10" s="23" t="s">
        <v>711</v>
      </c>
    </row>
    <row r="11" spans="1:8" ht="6.95" customHeight="1">
      <c r="A11" s="23" t="s">
        <v>712</v>
      </c>
    </row>
    <row r="12" spans="1:8" ht="9.9499999999999993" customHeight="1">
      <c r="A12" s="208"/>
      <c r="H12" s="237"/>
    </row>
    <row r="13" spans="1:8" ht="9.9499999999999993" customHeight="1">
      <c r="A13" s="208"/>
    </row>
    <row r="14" spans="1:8" ht="9.9499999999999993" customHeight="1">
      <c r="A14" s="208"/>
    </row>
    <row r="15" spans="1:8" ht="9.9499999999999993" customHeight="1">
      <c r="A15" s="208"/>
    </row>
    <row r="16" spans="1:8" ht="9.9499999999999993" customHeight="1">
      <c r="A16" s="208"/>
    </row>
    <row r="17" spans="1:1" ht="9.9499999999999993" customHeight="1">
      <c r="A17" s="208"/>
    </row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12.95" customHeight="1"/>
    <row r="23" spans="1:1" ht="9.9499999999999993" customHeight="1"/>
    <row r="24" spans="1:1" ht="9.9499999999999993" customHeight="1">
      <c r="A24" s="23"/>
    </row>
    <row r="25" spans="1:1" ht="9.9499999999999993" customHeight="1"/>
    <row r="26" spans="1:1" ht="9.9499999999999993" customHeight="1"/>
  </sheetData>
  <mergeCells count="2">
    <mergeCell ref="B3:F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topLeftCell="A5" zoomScale="200" zoomScaleNormal="200" workbookViewId="0">
      <selection activeCell="A29" sqref="A29"/>
    </sheetView>
  </sheetViews>
  <sheetFormatPr defaultColWidth="9.140625" defaultRowHeight="9.9499999999999993" customHeight="1"/>
  <cols>
    <col min="1" max="1" width="5.42578125" style="2" customWidth="1"/>
    <col min="2" max="2" width="7.140625" style="2" customWidth="1"/>
    <col min="3" max="3" width="6.85546875" style="2" customWidth="1"/>
    <col min="4" max="5" width="7.140625" style="2" customWidth="1"/>
    <col min="6" max="9" width="7" style="2" customWidth="1"/>
    <col min="10" max="16384" width="9.140625" style="2"/>
  </cols>
  <sheetData>
    <row r="1" spans="1:9" ht="9.9499999999999993" customHeight="1">
      <c r="A1" s="253" t="s">
        <v>713</v>
      </c>
    </row>
    <row r="2" spans="1:9" ht="6.95" customHeight="1">
      <c r="A2" s="208" t="s">
        <v>714</v>
      </c>
    </row>
    <row r="3" spans="1:9" ht="12.95" customHeight="1">
      <c r="A3" s="664" t="s">
        <v>680</v>
      </c>
      <c r="B3" s="636" t="s">
        <v>715</v>
      </c>
      <c r="C3" s="662"/>
      <c r="D3" s="662"/>
      <c r="E3" s="662"/>
      <c r="F3" s="662"/>
      <c r="G3" s="662"/>
      <c r="H3" s="662"/>
      <c r="I3" s="662"/>
    </row>
    <row r="4" spans="1:9" ht="20.100000000000001" customHeight="1">
      <c r="A4" s="665"/>
      <c r="B4" s="256" t="s">
        <v>716</v>
      </c>
      <c r="C4" s="257" t="s">
        <v>717</v>
      </c>
      <c r="D4" s="257" t="s">
        <v>718</v>
      </c>
      <c r="E4" s="257" t="s">
        <v>719</v>
      </c>
      <c r="F4" s="257" t="s">
        <v>720</v>
      </c>
      <c r="G4" s="257" t="s">
        <v>721</v>
      </c>
      <c r="H4" s="257" t="s">
        <v>722</v>
      </c>
      <c r="I4" s="255" t="s">
        <v>723</v>
      </c>
    </row>
    <row r="5" spans="1:9" s="45" customFormat="1" ht="9.9499999999999993" customHeight="1">
      <c r="A5" s="198">
        <v>2013</v>
      </c>
      <c r="B5" s="69">
        <v>3</v>
      </c>
      <c r="C5" s="69">
        <v>3</v>
      </c>
      <c r="D5" s="69">
        <v>4</v>
      </c>
      <c r="E5" s="69">
        <v>0</v>
      </c>
      <c r="F5" s="69">
        <v>87</v>
      </c>
      <c r="G5" s="69">
        <v>2</v>
      </c>
      <c r="H5" s="69">
        <v>111</v>
      </c>
      <c r="I5" s="69">
        <v>4</v>
      </c>
    </row>
    <row r="6" spans="1:9" ht="9.9499999999999993" customHeight="1">
      <c r="A6" s="198">
        <v>2014</v>
      </c>
      <c r="B6" s="69">
        <v>4</v>
      </c>
      <c r="C6" s="69">
        <v>1</v>
      </c>
      <c r="D6" s="69">
        <v>5</v>
      </c>
      <c r="E6" s="69">
        <v>0</v>
      </c>
      <c r="F6" s="69">
        <v>81</v>
      </c>
      <c r="G6" s="69">
        <v>3</v>
      </c>
      <c r="H6" s="69">
        <v>121</v>
      </c>
      <c r="I6" s="69">
        <v>3</v>
      </c>
    </row>
    <row r="7" spans="1:9" ht="9.9499999999999993" customHeight="1">
      <c r="A7" s="198">
        <v>2015</v>
      </c>
      <c r="B7" s="69">
        <v>3</v>
      </c>
      <c r="C7" s="69">
        <v>0</v>
      </c>
      <c r="D7" s="69">
        <v>4</v>
      </c>
      <c r="E7" s="69">
        <v>0</v>
      </c>
      <c r="F7" s="69">
        <v>80</v>
      </c>
      <c r="G7" s="69">
        <v>2</v>
      </c>
      <c r="H7" s="69">
        <v>102</v>
      </c>
      <c r="I7" s="69">
        <v>3</v>
      </c>
    </row>
    <row r="8" spans="1:9" ht="9.9499999999999993" customHeight="1">
      <c r="A8" s="198">
        <v>2016</v>
      </c>
      <c r="B8" s="69">
        <v>5</v>
      </c>
      <c r="C8" s="69">
        <v>0</v>
      </c>
      <c r="D8" s="69">
        <v>4</v>
      </c>
      <c r="E8" s="69">
        <v>1</v>
      </c>
      <c r="F8" s="69">
        <v>75</v>
      </c>
      <c r="G8" s="69">
        <v>2</v>
      </c>
      <c r="H8" s="69">
        <v>72</v>
      </c>
      <c r="I8" s="69">
        <v>3</v>
      </c>
    </row>
    <row r="9" spans="1:9" ht="9.9499999999999993" customHeight="1">
      <c r="A9" s="258">
        <v>2017</v>
      </c>
      <c r="B9" s="259">
        <v>6</v>
      </c>
      <c r="C9" s="259">
        <v>0</v>
      </c>
      <c r="D9" s="259">
        <v>7</v>
      </c>
      <c r="E9" s="259">
        <v>2</v>
      </c>
      <c r="F9" s="259">
        <v>116</v>
      </c>
      <c r="G9" s="259">
        <v>5</v>
      </c>
      <c r="H9" s="259">
        <v>154</v>
      </c>
      <c r="I9" s="259">
        <v>4</v>
      </c>
    </row>
    <row r="10" spans="1:9" ht="6.95" customHeight="1">
      <c r="A10" s="23" t="s">
        <v>724</v>
      </c>
    </row>
    <row r="11" spans="1:9" ht="8.1" customHeight="1">
      <c r="A11" s="23"/>
    </row>
    <row r="12" spans="1:9" ht="8.1" customHeight="1"/>
    <row r="13" spans="1:9" ht="18" customHeight="1">
      <c r="A13" s="663" t="s">
        <v>725</v>
      </c>
      <c r="B13" s="663"/>
      <c r="C13" s="663"/>
      <c r="D13" s="663"/>
      <c r="E13" s="663"/>
      <c r="F13" s="663"/>
      <c r="G13" s="663"/>
      <c r="H13" s="663"/>
      <c r="I13" s="663"/>
    </row>
    <row r="14" spans="1:9" ht="12.95" customHeight="1">
      <c r="A14" s="664" t="s">
        <v>680</v>
      </c>
      <c r="B14" s="636" t="s">
        <v>726</v>
      </c>
      <c r="C14" s="662"/>
      <c r="D14" s="662"/>
      <c r="E14" s="662"/>
      <c r="F14" s="662"/>
      <c r="G14" s="662"/>
      <c r="H14" s="662"/>
      <c r="I14" s="662"/>
    </row>
    <row r="15" spans="1:9" ht="20.100000000000001" customHeight="1">
      <c r="A15" s="665"/>
      <c r="B15" s="256" t="s">
        <v>716</v>
      </c>
      <c r="C15" s="257" t="s">
        <v>717</v>
      </c>
      <c r="D15" s="257" t="s">
        <v>718</v>
      </c>
      <c r="E15" s="257" t="s">
        <v>719</v>
      </c>
      <c r="F15" s="257" t="s">
        <v>720</v>
      </c>
      <c r="G15" s="257" t="s">
        <v>721</v>
      </c>
      <c r="H15" s="257" t="s">
        <v>722</v>
      </c>
      <c r="I15" s="255" t="s">
        <v>723</v>
      </c>
    </row>
    <row r="16" spans="1:9" ht="9.9499999999999993" customHeight="1">
      <c r="A16" s="198">
        <v>2013</v>
      </c>
      <c r="B16" s="69">
        <v>25</v>
      </c>
      <c r="C16" s="69">
        <v>18</v>
      </c>
      <c r="D16" s="69">
        <v>639</v>
      </c>
      <c r="E16" s="69">
        <v>0</v>
      </c>
      <c r="F16" s="69">
        <v>5548</v>
      </c>
      <c r="G16" s="69">
        <v>54</v>
      </c>
      <c r="H16" s="69">
        <v>1592</v>
      </c>
      <c r="I16" s="69">
        <v>858</v>
      </c>
    </row>
    <row r="17" spans="1:9" s="45" customFormat="1" ht="9.9499999999999993" customHeight="1">
      <c r="A17" s="198">
        <v>2014</v>
      </c>
      <c r="B17" s="69">
        <v>41</v>
      </c>
      <c r="C17" s="69">
        <v>12</v>
      </c>
      <c r="D17" s="69">
        <v>647</v>
      </c>
      <c r="E17" s="69">
        <v>0</v>
      </c>
      <c r="F17" s="69">
        <v>5680</v>
      </c>
      <c r="G17" s="69">
        <v>63</v>
      </c>
      <c r="H17" s="69">
        <v>1674</v>
      </c>
      <c r="I17" s="69">
        <v>616</v>
      </c>
    </row>
    <row r="18" spans="1:9" ht="9.9499999999999993" customHeight="1">
      <c r="A18" s="198">
        <v>2016</v>
      </c>
      <c r="B18" s="69">
        <v>51</v>
      </c>
      <c r="C18" s="69">
        <v>0</v>
      </c>
      <c r="D18" s="69">
        <v>634</v>
      </c>
      <c r="E18" s="69">
        <v>10</v>
      </c>
      <c r="F18" s="69">
        <v>5233</v>
      </c>
      <c r="G18" s="69">
        <v>49</v>
      </c>
      <c r="H18" s="69">
        <v>1012</v>
      </c>
      <c r="I18" s="69">
        <v>616</v>
      </c>
    </row>
    <row r="19" spans="1:9" ht="9.9499999999999993" customHeight="1">
      <c r="A19" s="258">
        <v>2017</v>
      </c>
      <c r="B19" s="259">
        <v>53</v>
      </c>
      <c r="C19" s="259">
        <v>0</v>
      </c>
      <c r="D19" s="259">
        <v>666</v>
      </c>
      <c r="E19" s="259">
        <v>13</v>
      </c>
      <c r="F19" s="259">
        <v>6851</v>
      </c>
      <c r="G19" s="259">
        <v>120</v>
      </c>
      <c r="H19" s="259">
        <v>2030</v>
      </c>
      <c r="I19" s="259">
        <v>744</v>
      </c>
    </row>
    <row r="20" spans="1:9" ht="6.95" customHeight="1">
      <c r="A20" s="23" t="s">
        <v>724</v>
      </c>
    </row>
    <row r="21" spans="1:9" ht="9.9499999999999993" customHeight="1">
      <c r="A21" s="23"/>
    </row>
    <row r="22" spans="1:9" ht="9.9499999999999993" customHeight="1">
      <c r="A22" s="208" t="s">
        <v>727</v>
      </c>
    </row>
    <row r="23" spans="1:9" ht="20.25" customHeight="1">
      <c r="A23" s="664" t="s">
        <v>680</v>
      </c>
      <c r="B23" s="636" t="s">
        <v>728</v>
      </c>
      <c r="C23" s="662"/>
      <c r="D23" s="662"/>
      <c r="E23" s="662"/>
      <c r="F23" s="662"/>
      <c r="G23" s="662"/>
      <c r="H23" s="662"/>
      <c r="I23" s="662"/>
    </row>
    <row r="24" spans="1:9" ht="20.25" customHeight="1">
      <c r="A24" s="665"/>
      <c r="B24" s="256" t="s">
        <v>716</v>
      </c>
      <c r="C24" s="257" t="s">
        <v>717</v>
      </c>
      <c r="D24" s="257" t="s">
        <v>718</v>
      </c>
      <c r="E24" s="257" t="s">
        <v>719</v>
      </c>
      <c r="F24" s="257" t="s">
        <v>720</v>
      </c>
      <c r="G24" s="257" t="s">
        <v>721</v>
      </c>
      <c r="H24" s="257" t="s">
        <v>722</v>
      </c>
      <c r="I24" s="255" t="s">
        <v>723</v>
      </c>
    </row>
    <row r="25" spans="1:9" ht="9.9499999999999993" customHeight="1">
      <c r="A25" s="198">
        <v>2013</v>
      </c>
      <c r="B25" s="69">
        <v>98</v>
      </c>
      <c r="C25" s="69">
        <v>48</v>
      </c>
      <c r="D25" s="69">
        <v>1747</v>
      </c>
      <c r="E25" s="69">
        <v>0</v>
      </c>
      <c r="F25" s="69">
        <v>12507</v>
      </c>
      <c r="G25" s="69">
        <v>180</v>
      </c>
      <c r="H25" s="69">
        <v>4133</v>
      </c>
      <c r="I25" s="69">
        <v>2455</v>
      </c>
    </row>
    <row r="26" spans="1:9" ht="9.9499999999999993" customHeight="1">
      <c r="A26" s="198">
        <v>2014</v>
      </c>
      <c r="B26" s="69">
        <v>160</v>
      </c>
      <c r="C26" s="69">
        <v>30</v>
      </c>
      <c r="D26" s="69">
        <v>1779</v>
      </c>
      <c r="E26" s="69">
        <v>0</v>
      </c>
      <c r="F26" s="69">
        <v>13145</v>
      </c>
      <c r="G26" s="69">
        <v>216</v>
      </c>
      <c r="H26" s="69">
        <v>4388</v>
      </c>
      <c r="I26" s="69">
        <v>1735</v>
      </c>
    </row>
    <row r="27" spans="1:9" ht="9.9499999999999993" customHeight="1">
      <c r="A27" s="198">
        <v>2015</v>
      </c>
      <c r="B27" s="69">
        <v>128</v>
      </c>
      <c r="C27" s="69">
        <v>0</v>
      </c>
      <c r="D27" s="69">
        <v>1719</v>
      </c>
      <c r="E27" s="69">
        <v>0</v>
      </c>
      <c r="F27" s="69">
        <v>12982</v>
      </c>
      <c r="G27" s="69">
        <v>116</v>
      </c>
      <c r="H27" s="69">
        <v>3733</v>
      </c>
      <c r="I27" s="69">
        <v>1735</v>
      </c>
    </row>
    <row r="28" spans="1:9" ht="9.9499999999999993" customHeight="1">
      <c r="A28" s="198">
        <v>2016</v>
      </c>
      <c r="B28" s="69">
        <v>216</v>
      </c>
      <c r="C28" s="69">
        <v>0</v>
      </c>
      <c r="D28" s="69">
        <v>1719</v>
      </c>
      <c r="E28" s="69">
        <v>23</v>
      </c>
      <c r="F28" s="69">
        <v>12024</v>
      </c>
      <c r="G28" s="69">
        <v>160</v>
      </c>
      <c r="H28" s="69">
        <v>2543</v>
      </c>
      <c r="I28" s="69">
        <v>1487</v>
      </c>
    </row>
    <row r="29" spans="1:9" ht="9.9499999999999993" customHeight="1">
      <c r="A29" s="258">
        <v>2017</v>
      </c>
      <c r="B29" s="259">
        <v>226</v>
      </c>
      <c r="C29" s="259">
        <v>0</v>
      </c>
      <c r="D29" s="259">
        <v>1840</v>
      </c>
      <c r="E29" s="259">
        <v>30</v>
      </c>
      <c r="F29" s="259">
        <v>15469</v>
      </c>
      <c r="G29" s="259">
        <v>352</v>
      </c>
      <c r="H29" s="259">
        <v>5201</v>
      </c>
      <c r="I29" s="259">
        <v>1795</v>
      </c>
    </row>
    <row r="30" spans="1:9" ht="6.95" customHeight="1">
      <c r="A30" s="23" t="s">
        <v>724</v>
      </c>
    </row>
  </sheetData>
  <mergeCells count="7">
    <mergeCell ref="B3:I3"/>
    <mergeCell ref="A13:I13"/>
    <mergeCell ref="B14:I14"/>
    <mergeCell ref="B23:I23"/>
    <mergeCell ref="A3:A4"/>
    <mergeCell ref="A14:A15"/>
    <mergeCell ref="A23:A24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47"/>
  <sheetViews>
    <sheetView topLeftCell="A22" zoomScale="160" zoomScaleNormal="160" workbookViewId="0">
      <selection activeCell="H29" sqref="H29"/>
    </sheetView>
  </sheetViews>
  <sheetFormatPr defaultColWidth="9.140625" defaultRowHeight="9" customHeight="1"/>
  <cols>
    <col min="1" max="1" width="17.7109375" style="2" customWidth="1"/>
    <col min="2" max="6" width="8.85546875" style="2" customWidth="1"/>
    <col min="7" max="17" width="9.140625" style="24"/>
    <col min="18" max="18" width="8.7109375" style="24" customWidth="1"/>
    <col min="19" max="25" width="9.140625" style="24"/>
    <col min="26" max="16384" width="9.140625" style="2"/>
  </cols>
  <sheetData>
    <row r="1" spans="1:6" ht="18" customHeight="1">
      <c r="A1" s="220" t="s">
        <v>729</v>
      </c>
      <c r="B1" s="221"/>
      <c r="C1" s="221"/>
      <c r="D1" s="221"/>
      <c r="E1" s="221"/>
      <c r="F1" s="221"/>
    </row>
    <row r="2" spans="1:6" ht="9" customHeight="1">
      <c r="A2" s="141"/>
    </row>
    <row r="3" spans="1:6" ht="9" customHeight="1">
      <c r="A3" s="169" t="s">
        <v>730</v>
      </c>
      <c r="D3" s="222"/>
    </row>
    <row r="4" spans="1:6" ht="9" customHeight="1">
      <c r="A4" s="223" t="s">
        <v>731</v>
      </c>
    </row>
    <row r="5" spans="1:6" ht="9" customHeight="1">
      <c r="A5" s="208" t="s">
        <v>732</v>
      </c>
    </row>
    <row r="6" spans="1:6" ht="12.95" customHeight="1">
      <c r="A6" s="668" t="s">
        <v>733</v>
      </c>
      <c r="B6" s="666" t="s">
        <v>734</v>
      </c>
      <c r="C6" s="666"/>
      <c r="D6" s="666"/>
      <c r="E6" s="666"/>
      <c r="F6" s="667"/>
    </row>
    <row r="7" spans="1:6" ht="12.95" customHeight="1">
      <c r="A7" s="668"/>
      <c r="B7" s="224">
        <v>2013</v>
      </c>
      <c r="C7" s="225">
        <v>2014</v>
      </c>
      <c r="D7" s="225">
        <v>2015</v>
      </c>
      <c r="E7" s="225">
        <v>2016</v>
      </c>
      <c r="F7" s="225">
        <v>2017</v>
      </c>
    </row>
    <row r="8" spans="1:6" ht="9.9499999999999993" customHeight="1">
      <c r="A8" s="226" t="s">
        <v>346</v>
      </c>
      <c r="B8" s="227">
        <f>B9+B12+B15+B16+B17+B18</f>
        <v>914492</v>
      </c>
      <c r="C8" s="227">
        <f>C9+C12+C15+C16+C17+C18</f>
        <v>912740</v>
      </c>
      <c r="D8" s="227">
        <f>D9+D12+D15+D16+D18</f>
        <v>892384</v>
      </c>
      <c r="E8" s="227">
        <f>E9+E12+E15+E16+E18</f>
        <v>876248</v>
      </c>
      <c r="F8" s="227">
        <f>F9+F12+F15+F16+F18</f>
        <v>876521</v>
      </c>
    </row>
    <row r="9" spans="1:6" ht="9.9499999999999993" customHeight="1">
      <c r="A9" s="228" t="s">
        <v>735</v>
      </c>
      <c r="B9" s="229">
        <f>B10+B11</f>
        <v>114157</v>
      </c>
      <c r="C9" s="229">
        <f>C10+C11</f>
        <v>115829</v>
      </c>
      <c r="D9" s="229">
        <f>D10+D11</f>
        <v>115877</v>
      </c>
      <c r="E9" s="229">
        <f>E10+E11</f>
        <v>120618</v>
      </c>
      <c r="F9" s="229">
        <f>F10+F11</f>
        <v>126384</v>
      </c>
    </row>
    <row r="10" spans="1:6" ht="9.9499999999999993" customHeight="1">
      <c r="A10" s="230" t="s">
        <v>736</v>
      </c>
      <c r="B10" s="231">
        <v>28302</v>
      </c>
      <c r="C10" s="231">
        <v>31731</v>
      </c>
      <c r="D10" s="231">
        <v>34592</v>
      </c>
      <c r="E10" s="231">
        <v>37795</v>
      </c>
      <c r="F10" s="231">
        <v>43807</v>
      </c>
    </row>
    <row r="11" spans="1:6" ht="9.9499999999999993" customHeight="1">
      <c r="A11" s="230" t="s">
        <v>737</v>
      </c>
      <c r="B11" s="232">
        <v>85855</v>
      </c>
      <c r="C11" s="231">
        <v>84098</v>
      </c>
      <c r="D11" s="231">
        <v>81285</v>
      </c>
      <c r="E11" s="231">
        <v>82823</v>
      </c>
      <c r="F11" s="231">
        <v>82577</v>
      </c>
    </row>
    <row r="12" spans="1:6" ht="9.9499999999999993" customHeight="1">
      <c r="A12" s="228" t="s">
        <v>738</v>
      </c>
      <c r="B12" s="229">
        <f>B13+B14</f>
        <v>564168</v>
      </c>
      <c r="C12" s="229">
        <f>C13+C14</f>
        <v>538984</v>
      </c>
      <c r="D12" s="229">
        <f>D13+D14</f>
        <v>523412</v>
      </c>
      <c r="E12" s="229">
        <f>E13+E14</f>
        <v>514920</v>
      </c>
      <c r="F12" s="229">
        <f>F13+F14</f>
        <v>503322</v>
      </c>
    </row>
    <row r="13" spans="1:6" ht="9.9499999999999993" customHeight="1">
      <c r="A13" s="230" t="s">
        <v>739</v>
      </c>
      <c r="B13" s="231">
        <v>306254</v>
      </c>
      <c r="C13" s="231">
        <v>297610</v>
      </c>
      <c r="D13" s="231">
        <v>293261</v>
      </c>
      <c r="E13" s="231">
        <v>288434</v>
      </c>
      <c r="F13" s="231">
        <v>283728</v>
      </c>
    </row>
    <row r="14" spans="1:6" ht="9.9499999999999993" customHeight="1">
      <c r="A14" s="230" t="s">
        <v>740</v>
      </c>
      <c r="B14" s="231">
        <v>257914</v>
      </c>
      <c r="C14" s="231">
        <v>241374</v>
      </c>
      <c r="D14" s="231">
        <v>230151</v>
      </c>
      <c r="E14" s="231">
        <v>226486</v>
      </c>
      <c r="F14" s="231">
        <v>219594</v>
      </c>
    </row>
    <row r="15" spans="1:6" ht="9.9499999999999993" customHeight="1">
      <c r="A15" s="228" t="s">
        <v>741</v>
      </c>
      <c r="B15" s="233">
        <v>129996</v>
      </c>
      <c r="C15" s="233">
        <v>127981</v>
      </c>
      <c r="D15" s="233">
        <v>115240</v>
      </c>
      <c r="E15" s="233">
        <v>112316</v>
      </c>
      <c r="F15" s="233">
        <v>109336</v>
      </c>
    </row>
    <row r="16" spans="1:6" ht="9.9499999999999993" customHeight="1">
      <c r="A16" s="228" t="s">
        <v>742</v>
      </c>
      <c r="B16" s="233">
        <v>4875</v>
      </c>
      <c r="C16" s="233">
        <v>15927</v>
      </c>
      <c r="D16" s="233">
        <v>27546</v>
      </c>
      <c r="E16" s="233">
        <v>25172</v>
      </c>
      <c r="F16" s="233">
        <v>23430</v>
      </c>
    </row>
    <row r="17" spans="1:25" ht="9.9499999999999993" customHeight="1">
      <c r="A17" s="228" t="s">
        <v>743</v>
      </c>
      <c r="B17" s="233">
        <v>391</v>
      </c>
      <c r="C17" s="233">
        <v>364</v>
      </c>
      <c r="D17" s="233">
        <v>88</v>
      </c>
      <c r="E17" s="233">
        <v>52</v>
      </c>
      <c r="F17" s="233">
        <v>140</v>
      </c>
    </row>
    <row r="18" spans="1:25" ht="9.9499999999999993" customHeight="1">
      <c r="A18" s="234" t="s">
        <v>744</v>
      </c>
      <c r="B18" s="235">
        <v>100905</v>
      </c>
      <c r="C18" s="235">
        <v>113655</v>
      </c>
      <c r="D18" s="235">
        <v>110309</v>
      </c>
      <c r="E18" s="235">
        <v>103222</v>
      </c>
      <c r="F18" s="235">
        <v>114049</v>
      </c>
    </row>
    <row r="19" spans="1:25" ht="6.95" customHeight="1">
      <c r="A19" s="23" t="s">
        <v>745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9" customHeight="1">
      <c r="A20" s="23" t="s">
        <v>746</v>
      </c>
      <c r="B20" s="236"/>
    </row>
    <row r="21" spans="1:25" ht="21.95" customHeight="1">
      <c r="A21" s="669" t="s">
        <v>747</v>
      </c>
      <c r="B21" s="669"/>
      <c r="C21" s="669"/>
      <c r="D21" s="669"/>
      <c r="E21" s="669"/>
      <c r="F21" s="669"/>
    </row>
    <row r="22" spans="1:25" ht="9" customHeight="1">
      <c r="B22" s="237"/>
      <c r="C22" s="237"/>
      <c r="D22" s="237"/>
      <c r="E22" s="237"/>
    </row>
    <row r="24" spans="1:25" ht="9" customHeight="1">
      <c r="A24" s="670" t="s">
        <v>748</v>
      </c>
      <c r="B24" s="670"/>
      <c r="C24" s="670"/>
      <c r="D24" s="670"/>
      <c r="E24" s="670"/>
      <c r="F24" s="670"/>
    </row>
    <row r="25" spans="1:25" ht="9" customHeight="1">
      <c r="B25" s="237"/>
      <c r="C25" s="237"/>
      <c r="D25" s="237"/>
      <c r="E25" s="237"/>
    </row>
    <row r="26" spans="1:25" ht="9" customHeight="1">
      <c r="B26" s="237"/>
      <c r="C26" s="237"/>
      <c r="D26" s="237"/>
      <c r="E26" s="237"/>
    </row>
    <row r="27" spans="1:25" ht="9" customHeight="1">
      <c r="B27" s="237"/>
      <c r="C27" s="237"/>
      <c r="D27" s="237"/>
      <c r="E27" s="237"/>
    </row>
    <row r="28" spans="1:25" ht="9" customHeight="1">
      <c r="B28" s="237"/>
      <c r="C28" s="237"/>
      <c r="D28" s="237"/>
      <c r="E28" s="237"/>
    </row>
    <row r="29" spans="1:25" ht="9" customHeight="1">
      <c r="B29" s="237"/>
      <c r="C29" s="237"/>
      <c r="D29" s="237"/>
      <c r="E29" s="237"/>
    </row>
    <row r="30" spans="1:25" ht="9" customHeight="1">
      <c r="B30" s="237"/>
      <c r="C30" s="237"/>
      <c r="D30" s="237"/>
      <c r="E30" s="237"/>
    </row>
    <row r="31" spans="1:25" ht="9" customHeight="1">
      <c r="B31" s="237"/>
      <c r="C31" s="237"/>
      <c r="D31" s="237"/>
      <c r="E31" s="237"/>
    </row>
    <row r="32" spans="1:25" ht="9" customHeight="1">
      <c r="B32" s="237"/>
      <c r="C32" s="237"/>
      <c r="D32" s="237"/>
      <c r="E32" s="237"/>
    </row>
    <row r="33" spans="2:5" ht="9" customHeight="1">
      <c r="B33" s="237"/>
      <c r="C33" s="237"/>
      <c r="D33" s="237"/>
      <c r="E33" s="237"/>
    </row>
    <row r="34" spans="2:5" ht="9" customHeight="1">
      <c r="B34" s="237"/>
      <c r="C34" s="237"/>
      <c r="D34" s="237"/>
      <c r="E34" s="237"/>
    </row>
    <row r="35" spans="2:5" ht="9" customHeight="1">
      <c r="B35" s="237"/>
      <c r="C35" s="237"/>
      <c r="D35" s="237"/>
      <c r="E35" s="237"/>
    </row>
    <row r="36" spans="2:5" ht="9" customHeight="1">
      <c r="B36" s="237"/>
      <c r="C36" s="237"/>
      <c r="D36" s="237"/>
      <c r="E36" s="237"/>
    </row>
    <row r="37" spans="2:5" ht="9" customHeight="1">
      <c r="B37" s="237"/>
      <c r="C37" s="237"/>
      <c r="D37" s="237"/>
      <c r="E37" s="237"/>
    </row>
    <row r="38" spans="2:5" ht="9" customHeight="1">
      <c r="B38" s="237"/>
      <c r="C38" s="237"/>
      <c r="D38" s="237"/>
      <c r="E38" s="237"/>
    </row>
    <row r="39" spans="2:5" ht="9" customHeight="1">
      <c r="B39" s="237"/>
      <c r="C39" s="237"/>
      <c r="D39" s="237"/>
      <c r="E39" s="237"/>
    </row>
    <row r="40" spans="2:5" ht="9" customHeight="1">
      <c r="B40" s="237"/>
      <c r="C40" s="237"/>
      <c r="D40" s="237"/>
      <c r="E40" s="237"/>
    </row>
    <row r="41" spans="2:5" ht="9" customHeight="1">
      <c r="B41" s="237"/>
      <c r="C41" s="237"/>
      <c r="D41" s="237"/>
      <c r="E41" s="237"/>
    </row>
    <row r="42" spans="2:5" ht="9" customHeight="1">
      <c r="B42" s="237"/>
      <c r="C42" s="237"/>
      <c r="D42" s="237"/>
      <c r="E42" s="237"/>
    </row>
    <row r="43" spans="2:5" ht="9" customHeight="1">
      <c r="B43" s="237"/>
      <c r="C43" s="237"/>
      <c r="D43" s="237"/>
      <c r="E43" s="237"/>
    </row>
    <row r="44" spans="2:5" ht="9" customHeight="1">
      <c r="B44" s="237"/>
      <c r="C44" s="237"/>
      <c r="D44" s="237"/>
      <c r="E44" s="237"/>
    </row>
    <row r="45" spans="2:5" ht="9" customHeight="1">
      <c r="B45" s="237"/>
      <c r="C45" s="237"/>
      <c r="D45" s="237"/>
      <c r="E45" s="237"/>
    </row>
    <row r="46" spans="2:5" ht="9" customHeight="1">
      <c r="B46" s="237"/>
      <c r="C46" s="237"/>
      <c r="D46" s="237"/>
      <c r="E46" s="237"/>
    </row>
    <row r="47" spans="2:5" ht="9" customHeight="1">
      <c r="B47" s="237"/>
      <c r="C47" s="237"/>
      <c r="D47" s="237"/>
      <c r="E47" s="237"/>
    </row>
    <row r="48" spans="2:5" ht="9" customHeight="1">
      <c r="B48" s="237"/>
      <c r="C48" s="237"/>
      <c r="D48" s="237"/>
      <c r="E48" s="237"/>
    </row>
    <row r="49" spans="1:6" ht="9.9499999999999993" customHeight="1">
      <c r="A49" s="208" t="s">
        <v>749</v>
      </c>
    </row>
    <row r="50" spans="1:6" ht="9.9499999999999993" customHeight="1">
      <c r="A50" s="668" t="s">
        <v>733</v>
      </c>
      <c r="B50" s="666" t="s">
        <v>750</v>
      </c>
      <c r="C50" s="666"/>
      <c r="D50" s="666"/>
      <c r="E50" s="666"/>
      <c r="F50" s="667"/>
    </row>
    <row r="51" spans="1:6" ht="9.9499999999999993" customHeight="1">
      <c r="A51" s="668"/>
      <c r="B51" s="224">
        <v>2013</v>
      </c>
      <c r="C51" s="225">
        <v>2014</v>
      </c>
      <c r="D51" s="225">
        <v>2015</v>
      </c>
      <c r="E51" s="225">
        <v>2016</v>
      </c>
      <c r="F51" s="225">
        <v>2017</v>
      </c>
    </row>
    <row r="52" spans="1:6" ht="9.9499999999999993" customHeight="1">
      <c r="A52" s="238" t="s">
        <v>346</v>
      </c>
      <c r="B52" s="239">
        <v>3230</v>
      </c>
      <c r="C52" s="239">
        <v>3220</v>
      </c>
      <c r="D52" s="239">
        <v>3145</v>
      </c>
      <c r="E52" s="239">
        <v>3145</v>
      </c>
      <c r="F52" s="239">
        <v>3074</v>
      </c>
    </row>
    <row r="53" spans="1:6" ht="9.9499999999999993" customHeight="1">
      <c r="A53" s="240" t="s">
        <v>751</v>
      </c>
      <c r="B53" s="239">
        <v>20</v>
      </c>
      <c r="C53" s="239">
        <v>17</v>
      </c>
      <c r="D53" s="241" t="s">
        <v>149</v>
      </c>
      <c r="E53" s="241" t="s">
        <v>149</v>
      </c>
      <c r="F53" s="241" t="s">
        <v>149</v>
      </c>
    </row>
    <row r="54" spans="1:6" ht="9.9499999999999993" customHeight="1">
      <c r="A54" s="240" t="s">
        <v>752</v>
      </c>
      <c r="B54" s="239">
        <v>38</v>
      </c>
      <c r="C54" s="239">
        <v>536</v>
      </c>
      <c r="D54" s="241" t="s">
        <v>149</v>
      </c>
      <c r="E54" s="241" t="s">
        <v>149</v>
      </c>
      <c r="F54" s="241" t="s">
        <v>149</v>
      </c>
    </row>
    <row r="55" spans="1:6" ht="9.9499999999999993" customHeight="1">
      <c r="A55" s="240" t="s">
        <v>735</v>
      </c>
      <c r="B55" s="239">
        <v>2181</v>
      </c>
      <c r="C55" s="239">
        <v>2176</v>
      </c>
      <c r="D55" s="239">
        <v>2128</v>
      </c>
      <c r="E55" s="239">
        <v>2115</v>
      </c>
      <c r="F55" s="239">
        <v>2056</v>
      </c>
    </row>
    <row r="56" spans="1:6" ht="9.9499999999999993" customHeight="1">
      <c r="A56" s="242" t="s">
        <v>736</v>
      </c>
      <c r="B56" s="243">
        <v>628</v>
      </c>
      <c r="C56" s="243">
        <v>721</v>
      </c>
      <c r="D56" s="243">
        <v>854</v>
      </c>
      <c r="E56" s="243">
        <v>932</v>
      </c>
      <c r="F56" s="243">
        <v>1023</v>
      </c>
    </row>
    <row r="57" spans="1:6" ht="9.9499999999999993" customHeight="1">
      <c r="A57" s="242" t="s">
        <v>737</v>
      </c>
      <c r="B57" s="243">
        <v>2086</v>
      </c>
      <c r="C57" s="243">
        <v>2079</v>
      </c>
      <c r="D57" s="243">
        <v>2036</v>
      </c>
      <c r="E57" s="243">
        <v>2033</v>
      </c>
      <c r="F57" s="243">
        <v>1965</v>
      </c>
    </row>
    <row r="58" spans="1:6" ht="9.9499999999999993" customHeight="1">
      <c r="A58" s="240" t="s">
        <v>738</v>
      </c>
      <c r="B58" s="239">
        <v>2725</v>
      </c>
      <c r="C58" s="239">
        <v>2680</v>
      </c>
      <c r="D58" s="239">
        <v>2578</v>
      </c>
      <c r="E58" s="239">
        <v>2545</v>
      </c>
      <c r="F58" s="239">
        <v>2463</v>
      </c>
    </row>
    <row r="59" spans="1:6" ht="9.9499999999999993" customHeight="1">
      <c r="A59" s="242" t="s">
        <v>739</v>
      </c>
      <c r="B59" s="243">
        <v>2493</v>
      </c>
      <c r="C59" s="243">
        <v>2439</v>
      </c>
      <c r="D59" s="243">
        <v>2347</v>
      </c>
      <c r="E59" s="243">
        <v>2315</v>
      </c>
      <c r="F59" s="243">
        <v>2229</v>
      </c>
    </row>
    <row r="60" spans="1:6" ht="9.9499999999999993" customHeight="1">
      <c r="A60" s="242" t="s">
        <v>740</v>
      </c>
      <c r="B60" s="243">
        <v>929</v>
      </c>
      <c r="C60" s="243">
        <v>909</v>
      </c>
      <c r="D60" s="243">
        <v>869</v>
      </c>
      <c r="E60" s="243">
        <v>882</v>
      </c>
      <c r="F60" s="243">
        <v>866</v>
      </c>
    </row>
    <row r="61" spans="1:6" ht="9.9499999999999993" customHeight="1">
      <c r="A61" s="240" t="s">
        <v>753</v>
      </c>
      <c r="B61" s="239">
        <v>352</v>
      </c>
      <c r="C61" s="239">
        <v>352</v>
      </c>
      <c r="D61" s="239">
        <v>370</v>
      </c>
      <c r="E61" s="239">
        <v>383</v>
      </c>
      <c r="F61" s="239">
        <v>379</v>
      </c>
    </row>
    <row r="62" spans="1:6" ht="9.9499999999999993" customHeight="1">
      <c r="A62" s="240" t="s">
        <v>754</v>
      </c>
      <c r="B62" s="239">
        <v>22</v>
      </c>
      <c r="C62" s="239">
        <v>63</v>
      </c>
      <c r="D62" s="239">
        <v>133</v>
      </c>
      <c r="E62" s="239">
        <v>110</v>
      </c>
      <c r="F62" s="239">
        <v>59</v>
      </c>
    </row>
    <row r="63" spans="1:6" ht="9.9499999999999993" customHeight="1">
      <c r="A63" s="228" t="s">
        <v>755</v>
      </c>
      <c r="B63" s="239">
        <v>15</v>
      </c>
      <c r="C63" s="239">
        <v>10</v>
      </c>
      <c r="D63" s="239">
        <v>3</v>
      </c>
      <c r="E63" s="239">
        <v>3</v>
      </c>
      <c r="F63" s="239">
        <v>5</v>
      </c>
    </row>
    <row r="64" spans="1:6" ht="9.9499999999999993" customHeight="1">
      <c r="A64" s="234" t="s">
        <v>756</v>
      </c>
      <c r="B64" s="244">
        <v>1275</v>
      </c>
      <c r="C64" s="244">
        <v>1331</v>
      </c>
      <c r="D64" s="244">
        <v>1263</v>
      </c>
      <c r="E64" s="244">
        <v>1183</v>
      </c>
      <c r="F64" s="244">
        <v>1159</v>
      </c>
    </row>
    <row r="65" spans="1:25" ht="9.9499999999999993" customHeight="1">
      <c r="A65" s="23" t="s">
        <v>745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9.9499999999999993" customHeight="1">
      <c r="A66" s="23" t="s">
        <v>757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9.9499999999999993" customHeight="1">
      <c r="A67" s="23" t="s">
        <v>758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9.9499999999999993" customHeight="1">
      <c r="A68" s="2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9.9499999999999993" customHeight="1">
      <c r="A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9.9499999999999993" customHeight="1">
      <c r="A70" s="2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9.9499999999999993" customHeight="1"/>
    <row r="72" spans="1:25" customFormat="1" ht="9.9499999999999993" customHeight="1"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9" customHeight="1">
      <c r="A73" s="670" t="s">
        <v>759</v>
      </c>
      <c r="B73" s="670"/>
      <c r="C73" s="670"/>
      <c r="D73" s="670"/>
      <c r="E73" s="670"/>
      <c r="F73" s="670"/>
    </row>
    <row r="74" spans="1:25" ht="9" customHeight="1">
      <c r="B74" s="237"/>
      <c r="C74" s="237"/>
      <c r="D74" s="237"/>
      <c r="E74" s="237"/>
    </row>
    <row r="75" spans="1:25" ht="9" customHeight="1">
      <c r="B75" s="237"/>
      <c r="C75" s="237"/>
      <c r="D75" s="237"/>
      <c r="E75" s="237"/>
    </row>
    <row r="76" spans="1:25" ht="9" customHeight="1">
      <c r="B76" s="237"/>
      <c r="C76" s="237"/>
      <c r="D76" s="237"/>
      <c r="E76" s="237"/>
    </row>
    <row r="77" spans="1:25" ht="9" customHeight="1">
      <c r="B77" s="237"/>
      <c r="C77" s="237"/>
      <c r="D77" s="237"/>
      <c r="E77" s="237"/>
    </row>
    <row r="78" spans="1:25" ht="9" customHeight="1">
      <c r="B78" s="237"/>
      <c r="C78" s="237"/>
      <c r="D78" s="237"/>
      <c r="E78" s="237"/>
    </row>
    <row r="79" spans="1:25" ht="9" customHeight="1">
      <c r="B79" s="237"/>
      <c r="C79" s="237"/>
      <c r="D79" s="237"/>
      <c r="E79" s="237"/>
    </row>
    <row r="80" spans="1:25" ht="9" customHeight="1">
      <c r="B80" s="237"/>
      <c r="C80" s="237"/>
      <c r="D80" s="237"/>
      <c r="E80" s="237"/>
    </row>
    <row r="81" spans="2:5" ht="9" customHeight="1">
      <c r="B81" s="237"/>
      <c r="C81" s="237"/>
      <c r="D81" s="237"/>
      <c r="E81" s="237"/>
    </row>
    <row r="82" spans="2:5" ht="9" customHeight="1">
      <c r="B82" s="237"/>
      <c r="C82" s="237"/>
      <c r="D82" s="237"/>
      <c r="E82" s="237"/>
    </row>
    <row r="83" spans="2:5" ht="9" customHeight="1">
      <c r="B83" s="237"/>
      <c r="C83" s="237"/>
      <c r="D83" s="237"/>
      <c r="E83" s="237"/>
    </row>
    <row r="84" spans="2:5" ht="9" customHeight="1">
      <c r="B84" s="237"/>
      <c r="C84" s="237"/>
      <c r="D84" s="237"/>
      <c r="E84" s="237"/>
    </row>
    <row r="85" spans="2:5" ht="9" customHeight="1">
      <c r="B85" s="237"/>
      <c r="C85" s="237"/>
      <c r="D85" s="237"/>
      <c r="E85" s="237"/>
    </row>
    <row r="86" spans="2:5" ht="9" customHeight="1">
      <c r="B86" s="237"/>
      <c r="C86" s="237"/>
      <c r="D86" s="237"/>
      <c r="E86" s="237"/>
    </row>
    <row r="87" spans="2:5" ht="9" customHeight="1">
      <c r="B87" s="237"/>
      <c r="C87" s="237"/>
      <c r="D87" s="237"/>
      <c r="E87" s="237"/>
    </row>
    <row r="88" spans="2:5" ht="9" customHeight="1">
      <c r="B88" s="237"/>
      <c r="C88" s="237"/>
      <c r="D88" s="237"/>
      <c r="E88" s="237"/>
    </row>
    <row r="89" spans="2:5" ht="9" customHeight="1">
      <c r="B89" s="237"/>
      <c r="C89" s="237"/>
      <c r="D89" s="237"/>
      <c r="E89" s="237"/>
    </row>
    <row r="90" spans="2:5" ht="9" customHeight="1">
      <c r="B90" s="237"/>
      <c r="C90" s="237"/>
      <c r="D90" s="237"/>
      <c r="E90" s="237"/>
    </row>
    <row r="91" spans="2:5" ht="9" customHeight="1">
      <c r="B91" s="237"/>
      <c r="C91" s="237"/>
      <c r="D91" s="237"/>
      <c r="E91" s="237"/>
    </row>
    <row r="92" spans="2:5" ht="9" customHeight="1">
      <c r="B92" s="237"/>
      <c r="C92" s="237"/>
      <c r="D92" s="237"/>
      <c r="E92" s="237"/>
    </row>
    <row r="93" spans="2:5" ht="9" customHeight="1">
      <c r="B93" s="237"/>
      <c r="C93" s="237"/>
      <c r="D93" s="237"/>
      <c r="E93" s="237"/>
    </row>
    <row r="94" spans="2:5" ht="9" customHeight="1">
      <c r="B94" s="237"/>
      <c r="C94" s="237"/>
      <c r="D94" s="237"/>
      <c r="E94" s="237"/>
    </row>
    <row r="95" spans="2:5" ht="9" customHeight="1">
      <c r="B95" s="237"/>
      <c r="C95" s="237"/>
      <c r="D95" s="237"/>
      <c r="E95" s="237"/>
    </row>
    <row r="96" spans="2:5" ht="9" customHeight="1">
      <c r="B96" s="237"/>
      <c r="C96" s="237"/>
      <c r="D96" s="237"/>
      <c r="E96" s="237"/>
    </row>
    <row r="97" spans="1:25" ht="12" customHeight="1">
      <c r="B97" s="237"/>
      <c r="C97" s="237"/>
      <c r="D97" s="237"/>
      <c r="E97" s="237"/>
    </row>
    <row r="98" spans="1:25" ht="9" customHeight="1">
      <c r="A98" s="208" t="s">
        <v>760</v>
      </c>
    </row>
    <row r="99" spans="1:25" s="151" customFormat="1" ht="12.95" customHeight="1">
      <c r="A99" s="668" t="s">
        <v>733</v>
      </c>
      <c r="B99" s="666" t="s">
        <v>761</v>
      </c>
      <c r="C99" s="666"/>
      <c r="D99" s="666"/>
      <c r="E99" s="666"/>
      <c r="F99" s="667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</row>
    <row r="100" spans="1:25" s="151" customFormat="1" ht="12.95" customHeight="1">
      <c r="A100" s="668"/>
      <c r="B100" s="224">
        <v>2013</v>
      </c>
      <c r="C100" s="225">
        <v>2014</v>
      </c>
      <c r="D100" s="225">
        <v>2015</v>
      </c>
      <c r="E100" s="225">
        <v>2016</v>
      </c>
      <c r="F100" s="225">
        <v>2017</v>
      </c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</row>
    <row r="101" spans="1:25" ht="9.9499999999999993" customHeight="1">
      <c r="A101" s="245" t="s">
        <v>346</v>
      </c>
      <c r="B101" s="246">
        <v>32594</v>
      </c>
      <c r="C101" s="246">
        <v>33302</v>
      </c>
      <c r="D101" s="246">
        <v>33432</v>
      </c>
      <c r="E101" s="246">
        <v>33621</v>
      </c>
      <c r="F101" s="246">
        <v>33893</v>
      </c>
    </row>
    <row r="102" spans="1:25" ht="9.9499999999999993" customHeight="1">
      <c r="A102" s="247" t="s">
        <v>751</v>
      </c>
      <c r="B102" s="236" t="s">
        <v>149</v>
      </c>
      <c r="C102" s="236" t="s">
        <v>149</v>
      </c>
      <c r="D102" s="236" t="s">
        <v>149</v>
      </c>
      <c r="E102" s="236" t="s">
        <v>149</v>
      </c>
      <c r="F102" s="236" t="s">
        <v>149</v>
      </c>
    </row>
    <row r="103" spans="1:25" ht="9.9499999999999993" customHeight="1">
      <c r="A103" s="247" t="s">
        <v>735</v>
      </c>
      <c r="B103" s="236">
        <v>6103</v>
      </c>
      <c r="C103" s="236">
        <v>6291</v>
      </c>
      <c r="D103" s="236">
        <v>6433</v>
      </c>
      <c r="E103" s="236">
        <v>6852</v>
      </c>
      <c r="F103" s="236">
        <v>7376</v>
      </c>
    </row>
    <row r="104" spans="1:25" ht="9.9499999999999993" customHeight="1">
      <c r="A104" s="248" t="s">
        <v>736</v>
      </c>
      <c r="B104" s="249">
        <v>1758</v>
      </c>
      <c r="C104" s="249">
        <v>2020</v>
      </c>
      <c r="D104" s="249">
        <v>2243</v>
      </c>
      <c r="E104" s="249">
        <v>2536</v>
      </c>
      <c r="F104" s="249">
        <v>2878</v>
      </c>
    </row>
    <row r="105" spans="1:25" ht="9.9499999999999993" customHeight="1">
      <c r="A105" s="248" t="s">
        <v>737</v>
      </c>
      <c r="B105" s="249">
        <v>4492</v>
      </c>
      <c r="C105" s="249">
        <v>4412</v>
      </c>
      <c r="D105" s="249">
        <v>4370</v>
      </c>
      <c r="E105" s="249">
        <v>4555</v>
      </c>
      <c r="F105" s="249">
        <v>4751</v>
      </c>
    </row>
    <row r="106" spans="1:25" ht="9.9499999999999993" customHeight="1">
      <c r="A106" s="247" t="s">
        <v>738</v>
      </c>
      <c r="B106" s="236">
        <v>22305</v>
      </c>
      <c r="C106" s="236">
        <v>21937</v>
      </c>
      <c r="D106" s="236">
        <v>21680</v>
      </c>
      <c r="E106" s="236">
        <v>21819</v>
      </c>
      <c r="F106" s="236">
        <v>21559</v>
      </c>
    </row>
    <row r="107" spans="1:25" ht="9.9499999999999993" customHeight="1">
      <c r="A107" s="248" t="s">
        <v>739</v>
      </c>
      <c r="B107" s="249">
        <v>11709</v>
      </c>
      <c r="C107" s="249">
        <v>11613</v>
      </c>
      <c r="D107" s="249">
        <v>11650</v>
      </c>
      <c r="E107" s="249">
        <v>11704</v>
      </c>
      <c r="F107" s="249">
        <v>11471</v>
      </c>
    </row>
    <row r="108" spans="1:25" ht="9.9499999999999993" customHeight="1">
      <c r="A108" s="248" t="s">
        <v>740</v>
      </c>
      <c r="B108" s="249">
        <v>11966</v>
      </c>
      <c r="C108" s="249">
        <v>11664</v>
      </c>
      <c r="D108" s="249">
        <v>11360</v>
      </c>
      <c r="E108" s="249">
        <v>11456</v>
      </c>
      <c r="F108" s="249">
        <v>11404</v>
      </c>
    </row>
    <row r="109" spans="1:25" ht="9.9499999999999993" customHeight="1">
      <c r="A109" s="247" t="s">
        <v>753</v>
      </c>
      <c r="B109" s="236">
        <v>5587</v>
      </c>
      <c r="C109" s="236">
        <v>5952</v>
      </c>
      <c r="D109" s="236">
        <v>5573</v>
      </c>
      <c r="E109" s="236">
        <v>5655</v>
      </c>
      <c r="F109" s="236">
        <v>5793</v>
      </c>
    </row>
    <row r="110" spans="1:25" ht="9.9499999999999993" customHeight="1">
      <c r="A110" s="247" t="s">
        <v>742</v>
      </c>
      <c r="B110" s="236">
        <v>289</v>
      </c>
      <c r="C110" s="236">
        <v>607</v>
      </c>
      <c r="D110" s="236">
        <v>1567</v>
      </c>
      <c r="E110" s="236">
        <v>1582</v>
      </c>
      <c r="F110" s="236">
        <v>1386</v>
      </c>
    </row>
    <row r="111" spans="1:25" ht="9.9499999999999993" customHeight="1">
      <c r="A111" s="247" t="s">
        <v>755</v>
      </c>
      <c r="B111" s="236">
        <v>57</v>
      </c>
      <c r="C111" s="236">
        <v>37</v>
      </c>
      <c r="D111" s="236">
        <v>13</v>
      </c>
      <c r="E111" s="236">
        <v>5</v>
      </c>
      <c r="F111" s="236">
        <v>7</v>
      </c>
    </row>
    <row r="112" spans="1:25" ht="9.9499999999999993" customHeight="1">
      <c r="A112" s="250" t="s">
        <v>756</v>
      </c>
      <c r="B112" s="251">
        <v>5989</v>
      </c>
      <c r="C112" s="251">
        <v>5440</v>
      </c>
      <c r="D112" s="251">
        <v>5307</v>
      </c>
      <c r="E112" s="251">
        <v>6401</v>
      </c>
      <c r="F112" s="251">
        <v>6598</v>
      </c>
    </row>
    <row r="113" spans="1:25" ht="6.95" customHeight="1">
      <c r="A113" s="23" t="s">
        <v>745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6.95" customHeight="1">
      <c r="A114" s="23" t="s">
        <v>762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9" customHeight="1">
      <c r="A115" s="23" t="s">
        <v>763</v>
      </c>
    </row>
    <row r="116" spans="1:25" ht="9" customHeight="1">
      <c r="A116" s="23" t="s">
        <v>764</v>
      </c>
    </row>
    <row r="117" spans="1:25" ht="9" customHeight="1">
      <c r="A117" s="23"/>
    </row>
    <row r="118" spans="1:25" ht="9" customHeight="1">
      <c r="A118" s="23"/>
    </row>
    <row r="119" spans="1:25" ht="9" customHeight="1">
      <c r="A119" s="252"/>
    </row>
    <row r="120" spans="1:25" ht="9" customHeight="1">
      <c r="A120" s="252"/>
    </row>
    <row r="121" spans="1:25" ht="9" customHeight="1">
      <c r="A121" s="252"/>
    </row>
    <row r="141" spans="1:25" ht="9" customHeight="1">
      <c r="F141" s="26"/>
    </row>
    <row r="144" spans="1:25" ht="6.95" customHeight="1">
      <c r="A144" s="2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6.95" customHeight="1">
      <c r="A145" s="2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7" spans="1:25" ht="12.95" customHeight="1"/>
  </sheetData>
  <mergeCells count="9">
    <mergeCell ref="B99:F99"/>
    <mergeCell ref="A6:A7"/>
    <mergeCell ref="A50:A51"/>
    <mergeCell ref="A99:A100"/>
    <mergeCell ref="B6:F6"/>
    <mergeCell ref="A21:F21"/>
    <mergeCell ref="A24:F24"/>
    <mergeCell ref="B50:F50"/>
    <mergeCell ref="A73:F73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0"/>
  <sheetViews>
    <sheetView topLeftCell="A62" zoomScale="170" zoomScaleNormal="170" workbookViewId="0">
      <selection activeCell="H76" sqref="H76"/>
    </sheetView>
  </sheetViews>
  <sheetFormatPr defaultColWidth="9.140625" defaultRowHeight="9" customHeight="1"/>
  <cols>
    <col min="1" max="1" width="13.28515625" style="2" customWidth="1"/>
    <col min="2" max="6" width="9.7109375" style="2" customWidth="1"/>
    <col min="7" max="16384" width="9.140625" style="2"/>
  </cols>
  <sheetData>
    <row r="1" spans="1:6" ht="9" customHeight="1">
      <c r="A1" s="207" t="s">
        <v>765</v>
      </c>
    </row>
    <row r="2" spans="1:6" ht="9" customHeight="1">
      <c r="A2" s="208" t="s">
        <v>766</v>
      </c>
    </row>
    <row r="3" spans="1:6" ht="9" customHeight="1">
      <c r="A3" s="208" t="s">
        <v>767</v>
      </c>
    </row>
    <row r="4" spans="1:6" ht="12.95" customHeight="1">
      <c r="A4" s="121" t="s">
        <v>768</v>
      </c>
      <c r="B4" s="122">
        <v>2012</v>
      </c>
      <c r="C4" s="122">
        <v>2013</v>
      </c>
      <c r="D4" s="123">
        <v>2014</v>
      </c>
      <c r="E4" s="123">
        <v>2015</v>
      </c>
      <c r="F4" s="123">
        <v>2016</v>
      </c>
    </row>
    <row r="5" spans="1:6" ht="9.9499999999999993" customHeight="1">
      <c r="A5" s="209" t="s">
        <v>769</v>
      </c>
      <c r="B5" s="210">
        <f>B6+B7+B8+B9</f>
        <v>30</v>
      </c>
      <c r="C5" s="210">
        <f>C6+C7+C8+C9</f>
        <v>27</v>
      </c>
      <c r="D5" s="210">
        <f>D6+D7+D8+D9</f>
        <v>27</v>
      </c>
      <c r="E5" s="210">
        <f>E6+E7+E8+E9</f>
        <v>28</v>
      </c>
      <c r="F5" s="210">
        <f>F6+F7+F8+F9</f>
        <v>28</v>
      </c>
    </row>
    <row r="6" spans="1:6" ht="9.9499999999999993" customHeight="1">
      <c r="A6" s="211" t="s">
        <v>561</v>
      </c>
      <c r="B6" s="212">
        <v>2</v>
      </c>
      <c r="C6" s="212">
        <v>2</v>
      </c>
      <c r="D6" s="212">
        <v>2</v>
      </c>
      <c r="E6" s="212">
        <v>2</v>
      </c>
      <c r="F6" s="212">
        <v>2</v>
      </c>
    </row>
    <row r="7" spans="1:6" ht="9.9499999999999993" customHeight="1">
      <c r="A7" s="211" t="s">
        <v>566</v>
      </c>
      <c r="B7" s="212">
        <v>2</v>
      </c>
      <c r="C7" s="212">
        <v>2</v>
      </c>
      <c r="D7" s="212">
        <v>2</v>
      </c>
      <c r="E7" s="212">
        <v>2</v>
      </c>
      <c r="F7" s="212">
        <v>2</v>
      </c>
    </row>
    <row r="8" spans="1:6" ht="9.9499999999999993" customHeight="1">
      <c r="A8" s="211" t="s">
        <v>567</v>
      </c>
      <c r="B8" s="212">
        <v>0</v>
      </c>
      <c r="C8" s="212">
        <v>0</v>
      </c>
      <c r="D8" s="212">
        <v>0</v>
      </c>
      <c r="E8" s="212">
        <v>0</v>
      </c>
      <c r="F8" s="212">
        <v>0</v>
      </c>
    </row>
    <row r="9" spans="1:6" ht="9.9499999999999993" customHeight="1">
      <c r="A9" s="211" t="s">
        <v>770</v>
      </c>
      <c r="B9" s="212">
        <v>26</v>
      </c>
      <c r="C9" s="212">
        <v>23</v>
      </c>
      <c r="D9" s="212">
        <v>23</v>
      </c>
      <c r="E9" s="212">
        <v>24</v>
      </c>
      <c r="F9" s="212">
        <v>24</v>
      </c>
    </row>
    <row r="10" spans="1:6" ht="9.9499999999999993" customHeight="1">
      <c r="A10" s="209" t="s">
        <v>771</v>
      </c>
      <c r="B10" s="210">
        <f>B11+B12+B13+B14</f>
        <v>4854</v>
      </c>
      <c r="C10" s="210">
        <f>C11+C12+C13+C14</f>
        <v>4753</v>
      </c>
      <c r="D10" s="210">
        <f>D11+D12+D13+D14</f>
        <v>5120</v>
      </c>
      <c r="E10" s="210">
        <f>E11+E12+E13+E14</f>
        <v>4934</v>
      </c>
      <c r="F10" s="210">
        <f>F11+F12+F13+F14</f>
        <v>5082</v>
      </c>
    </row>
    <row r="11" spans="1:6" ht="9.9499999999999993" customHeight="1">
      <c r="A11" s="211" t="s">
        <v>561</v>
      </c>
      <c r="B11" s="212">
        <v>1815</v>
      </c>
      <c r="C11" s="212">
        <v>1807</v>
      </c>
      <c r="D11" s="212">
        <v>2099</v>
      </c>
      <c r="E11" s="212">
        <v>1974</v>
      </c>
      <c r="F11" s="212">
        <v>2108</v>
      </c>
    </row>
    <row r="12" spans="1:6" ht="9.9499999999999993" customHeight="1">
      <c r="A12" s="211" t="s">
        <v>566</v>
      </c>
      <c r="B12" s="212">
        <v>614</v>
      </c>
      <c r="C12" s="212">
        <v>589</v>
      </c>
      <c r="D12" s="212">
        <v>566</v>
      </c>
      <c r="E12" s="212">
        <v>588</v>
      </c>
      <c r="F12" s="212">
        <v>570</v>
      </c>
    </row>
    <row r="13" spans="1:6" ht="9.9499999999999993" customHeight="1">
      <c r="A13" s="211" t="s">
        <v>567</v>
      </c>
      <c r="B13" s="212">
        <v>0</v>
      </c>
      <c r="C13" s="212">
        <v>0</v>
      </c>
      <c r="D13" s="212">
        <v>0</v>
      </c>
      <c r="E13" s="212">
        <v>0</v>
      </c>
      <c r="F13" s="212">
        <v>0</v>
      </c>
    </row>
    <row r="14" spans="1:6" ht="9.9499999999999993" customHeight="1">
      <c r="A14" s="211" t="s">
        <v>770</v>
      </c>
      <c r="B14" s="212">
        <v>2425</v>
      </c>
      <c r="C14" s="212">
        <v>2357</v>
      </c>
      <c r="D14" s="212">
        <v>2455</v>
      </c>
      <c r="E14" s="212">
        <v>2372</v>
      </c>
      <c r="F14" s="212">
        <v>2404</v>
      </c>
    </row>
    <row r="15" spans="1:6" ht="9.9499999999999993" customHeight="1">
      <c r="A15" s="209" t="s">
        <v>772</v>
      </c>
      <c r="B15" s="210">
        <f>B16+B17+B18+B19</f>
        <v>4414</v>
      </c>
      <c r="C15" s="210">
        <f>C16+C17+C18+C19</f>
        <v>4759</v>
      </c>
      <c r="D15" s="210">
        <f>D16+D17+D18+D19</f>
        <v>4775</v>
      </c>
      <c r="E15" s="210">
        <f>E16+E17+E18+E19</f>
        <v>4376</v>
      </c>
      <c r="F15" s="210">
        <f>F16+F17+F18+F19</f>
        <v>4104</v>
      </c>
    </row>
    <row r="16" spans="1:6" ht="9.9499999999999993" customHeight="1">
      <c r="A16" s="211" t="s">
        <v>561</v>
      </c>
      <c r="B16" s="212">
        <v>2166</v>
      </c>
      <c r="C16" s="212">
        <v>2485</v>
      </c>
      <c r="D16" s="212">
        <v>2420</v>
      </c>
      <c r="E16" s="212">
        <v>2450</v>
      </c>
      <c r="F16" s="212">
        <v>2325</v>
      </c>
    </row>
    <row r="17" spans="1:6" ht="9.9499999999999993" customHeight="1">
      <c r="A17" s="211" t="s">
        <v>566</v>
      </c>
      <c r="B17" s="212">
        <v>468</v>
      </c>
      <c r="C17" s="212">
        <v>698</v>
      </c>
      <c r="D17" s="212">
        <v>674</v>
      </c>
      <c r="E17" s="212">
        <v>644</v>
      </c>
      <c r="F17" s="212">
        <v>440</v>
      </c>
    </row>
    <row r="18" spans="1:6" ht="9.9499999999999993" customHeight="1">
      <c r="A18" s="211" t="s">
        <v>567</v>
      </c>
      <c r="B18" s="212">
        <v>0</v>
      </c>
      <c r="C18" s="212">
        <v>0</v>
      </c>
      <c r="D18" s="212">
        <v>0</v>
      </c>
      <c r="E18" s="212">
        <v>0</v>
      </c>
      <c r="F18" s="212">
        <v>0</v>
      </c>
    </row>
    <row r="19" spans="1:6" ht="9.9499999999999993" customHeight="1">
      <c r="A19" s="213" t="s">
        <v>770</v>
      </c>
      <c r="B19" s="214">
        <v>1780</v>
      </c>
      <c r="C19" s="214">
        <v>1576</v>
      </c>
      <c r="D19" s="214">
        <v>1681</v>
      </c>
      <c r="E19" s="214">
        <v>1282</v>
      </c>
      <c r="F19" s="214">
        <v>1339</v>
      </c>
    </row>
    <row r="20" spans="1:6" ht="6.95" customHeight="1">
      <c r="A20" s="23" t="s">
        <v>745</v>
      </c>
    </row>
    <row r="21" spans="1:6" ht="6.95" customHeight="1">
      <c r="A21" s="23" t="s">
        <v>773</v>
      </c>
    </row>
    <row r="22" spans="1:6" ht="6.95" customHeight="1">
      <c r="A22" s="23"/>
    </row>
    <row r="23" spans="1:6" s="206" customFormat="1" ht="6.95" customHeight="1">
      <c r="A23" s="215"/>
    </row>
    <row r="24" spans="1:6" s="206" customFormat="1" ht="6.95" customHeight="1">
      <c r="A24" s="215"/>
    </row>
    <row r="26" spans="1:6" ht="9" customHeight="1">
      <c r="A26" s="208" t="s">
        <v>774</v>
      </c>
    </row>
    <row r="27" spans="1:6" ht="9" customHeight="1">
      <c r="A27" s="208" t="s">
        <v>767</v>
      </c>
    </row>
    <row r="28" spans="1:6" ht="12.95" customHeight="1">
      <c r="A28" s="121" t="s">
        <v>768</v>
      </c>
      <c r="B28" s="122">
        <v>2012</v>
      </c>
      <c r="C28" s="122">
        <v>2013</v>
      </c>
      <c r="D28" s="123">
        <v>2014</v>
      </c>
      <c r="E28" s="123">
        <v>2015</v>
      </c>
      <c r="F28" s="123">
        <v>2016</v>
      </c>
    </row>
    <row r="29" spans="1:6" ht="9.9499999999999993" customHeight="1">
      <c r="A29" s="209" t="s">
        <v>775</v>
      </c>
      <c r="B29" s="210">
        <f>B30+B31+B32+B33</f>
        <v>321</v>
      </c>
      <c r="C29" s="210">
        <f>C30+C31+C32+C33</f>
        <v>328</v>
      </c>
      <c r="D29" s="210">
        <f>D30+D31+D32+D33</f>
        <v>345</v>
      </c>
      <c r="E29" s="210">
        <f>E30+E31+E32+E33</f>
        <v>352</v>
      </c>
      <c r="F29" s="210">
        <f>F30+F31+F32+F33</f>
        <v>365</v>
      </c>
    </row>
    <row r="30" spans="1:6" ht="9.9499999999999993" customHeight="1">
      <c r="A30" s="211" t="s">
        <v>561</v>
      </c>
      <c r="B30" s="212">
        <v>96</v>
      </c>
      <c r="C30" s="212">
        <v>98</v>
      </c>
      <c r="D30" s="212">
        <v>104</v>
      </c>
      <c r="E30" s="212">
        <v>105</v>
      </c>
      <c r="F30" s="212">
        <v>105</v>
      </c>
    </row>
    <row r="31" spans="1:6" ht="9.9499999999999993" customHeight="1">
      <c r="A31" s="211" t="s">
        <v>566</v>
      </c>
      <c r="B31" s="212">
        <v>75</v>
      </c>
      <c r="C31" s="212">
        <v>71</v>
      </c>
      <c r="D31" s="212">
        <v>71</v>
      </c>
      <c r="E31" s="212">
        <v>71</v>
      </c>
      <c r="F31" s="212">
        <v>69</v>
      </c>
    </row>
    <row r="32" spans="1:6" ht="9.9499999999999993" customHeight="1">
      <c r="A32" s="211" t="s">
        <v>567</v>
      </c>
      <c r="B32" s="212">
        <v>0</v>
      </c>
      <c r="C32" s="212">
        <v>0</v>
      </c>
      <c r="D32" s="212">
        <v>0</v>
      </c>
      <c r="E32" s="212">
        <v>0</v>
      </c>
      <c r="F32" s="212">
        <v>0</v>
      </c>
    </row>
    <row r="33" spans="1:6" ht="9.9499999999999993" customHeight="1">
      <c r="A33" s="211" t="s">
        <v>770</v>
      </c>
      <c r="B33" s="212">
        <v>150</v>
      </c>
      <c r="C33" s="212">
        <v>159</v>
      </c>
      <c r="D33" s="212">
        <v>170</v>
      </c>
      <c r="E33" s="212">
        <v>176</v>
      </c>
      <c r="F33" s="212">
        <v>191</v>
      </c>
    </row>
    <row r="34" spans="1:6" ht="9.9499999999999993" customHeight="1">
      <c r="A34" s="209" t="s">
        <v>776</v>
      </c>
      <c r="B34" s="210">
        <f>B35+B36+B37+B38</f>
        <v>92255</v>
      </c>
      <c r="C34" s="210">
        <f>C35+C36+C37+C38</f>
        <v>98165</v>
      </c>
      <c r="D34" s="210">
        <f>D35+D36+D37+D38</f>
        <v>101198</v>
      </c>
      <c r="E34" s="210">
        <f>E35+E36+E37+E38</f>
        <v>101389</v>
      </c>
      <c r="F34" s="210">
        <f>F35+F36+F37+F38</f>
        <v>96637</v>
      </c>
    </row>
    <row r="35" spans="1:6" ht="9.9499999999999993" customHeight="1">
      <c r="A35" s="211" t="s">
        <v>561</v>
      </c>
      <c r="B35" s="212">
        <v>31754</v>
      </c>
      <c r="C35" s="212">
        <v>33780</v>
      </c>
      <c r="D35" s="212">
        <v>32295</v>
      </c>
      <c r="E35" s="212">
        <v>29106</v>
      </c>
      <c r="F35" s="212">
        <v>25738</v>
      </c>
    </row>
    <row r="36" spans="1:6" ht="9.9499999999999993" customHeight="1">
      <c r="A36" s="211" t="s">
        <v>566</v>
      </c>
      <c r="B36" s="212">
        <v>8641</v>
      </c>
      <c r="C36" s="212">
        <v>8593</v>
      </c>
      <c r="D36" s="212">
        <v>8814</v>
      </c>
      <c r="E36" s="212">
        <v>8635</v>
      </c>
      <c r="F36" s="212">
        <v>8664</v>
      </c>
    </row>
    <row r="37" spans="1:6" ht="9.9499999999999993" customHeight="1">
      <c r="A37" s="211" t="s">
        <v>567</v>
      </c>
      <c r="B37" s="212">
        <v>27</v>
      </c>
      <c r="C37" s="212">
        <v>33</v>
      </c>
      <c r="D37" s="212">
        <v>0</v>
      </c>
      <c r="E37" s="212">
        <v>0</v>
      </c>
      <c r="F37" s="212">
        <v>0</v>
      </c>
    </row>
    <row r="38" spans="1:6" ht="9.9499999999999993" customHeight="1">
      <c r="A38" s="211" t="s">
        <v>770</v>
      </c>
      <c r="B38" s="212">
        <v>51833</v>
      </c>
      <c r="C38" s="212">
        <v>55759</v>
      </c>
      <c r="D38" s="212">
        <v>60089</v>
      </c>
      <c r="E38" s="212">
        <v>63648</v>
      </c>
      <c r="F38" s="212">
        <v>62235</v>
      </c>
    </row>
    <row r="39" spans="1:6" ht="9.9499999999999993" customHeight="1">
      <c r="A39" s="209" t="s">
        <v>777</v>
      </c>
      <c r="B39" s="210">
        <f>B40+B41+B42+B43</f>
        <v>9635</v>
      </c>
      <c r="C39" s="210">
        <f>C40+C41+C42+C43</f>
        <v>8840</v>
      </c>
      <c r="D39" s="210">
        <f>D40+D41+D42+D43</f>
        <v>8632</v>
      </c>
      <c r="E39" s="210">
        <f>E40+E41+E42+E43</f>
        <v>13709</v>
      </c>
      <c r="F39" s="210">
        <f>F40+F41+F42+F43</f>
        <v>13498</v>
      </c>
    </row>
    <row r="40" spans="1:6" ht="9.9499999999999993" customHeight="1">
      <c r="A40" s="211" t="s">
        <v>561</v>
      </c>
      <c r="B40" s="212">
        <v>1851</v>
      </c>
      <c r="C40" s="212">
        <v>2336</v>
      </c>
      <c r="D40" s="212">
        <v>2354</v>
      </c>
      <c r="E40" s="212">
        <v>3196</v>
      </c>
      <c r="F40" s="212">
        <v>2908</v>
      </c>
    </row>
    <row r="41" spans="1:6" ht="9.9499999999999993" customHeight="1">
      <c r="A41" s="211" t="s">
        <v>566</v>
      </c>
      <c r="B41" s="212">
        <v>641</v>
      </c>
      <c r="C41" s="212">
        <v>576</v>
      </c>
      <c r="D41" s="212">
        <v>747</v>
      </c>
      <c r="E41" s="212">
        <v>913</v>
      </c>
      <c r="F41" s="212">
        <v>2004</v>
      </c>
    </row>
    <row r="42" spans="1:6" ht="9.9499999999999993" customHeight="1">
      <c r="A42" s="211" t="s">
        <v>567</v>
      </c>
      <c r="B42" s="212">
        <v>4</v>
      </c>
      <c r="C42" s="212">
        <v>7</v>
      </c>
      <c r="D42" s="212">
        <v>0</v>
      </c>
      <c r="E42" s="212">
        <v>0</v>
      </c>
      <c r="F42" s="212">
        <v>0</v>
      </c>
    </row>
    <row r="43" spans="1:6" ht="9.9499999999999993" customHeight="1">
      <c r="A43" s="213" t="s">
        <v>770</v>
      </c>
      <c r="B43" s="214">
        <v>7139</v>
      </c>
      <c r="C43" s="214">
        <v>5921</v>
      </c>
      <c r="D43" s="214">
        <v>5531</v>
      </c>
      <c r="E43" s="214">
        <v>9600</v>
      </c>
      <c r="F43" s="214">
        <v>8586</v>
      </c>
    </row>
    <row r="44" spans="1:6" ht="6.95" customHeight="1">
      <c r="A44" s="23" t="s">
        <v>745</v>
      </c>
    </row>
    <row r="45" spans="1:6" ht="6.95" customHeight="1">
      <c r="A45" s="23" t="s">
        <v>773</v>
      </c>
    </row>
    <row r="50" spans="1:6" ht="9" customHeight="1">
      <c r="A50" s="216" t="s">
        <v>778</v>
      </c>
    </row>
    <row r="51" spans="1:6" ht="9" customHeight="1">
      <c r="A51" s="217" t="s">
        <v>779</v>
      </c>
    </row>
    <row r="52" spans="1:6" ht="12.95" customHeight="1">
      <c r="A52" s="218" t="s">
        <v>780</v>
      </c>
      <c r="B52" s="122">
        <v>2012</v>
      </c>
      <c r="C52" s="122">
        <v>2013</v>
      </c>
      <c r="D52" s="123">
        <v>2014</v>
      </c>
      <c r="E52" s="123">
        <v>2015</v>
      </c>
      <c r="F52" s="123">
        <v>2016</v>
      </c>
    </row>
    <row r="53" spans="1:6" ht="9.9499999999999993" customHeight="1">
      <c r="A53" s="209" t="s">
        <v>781</v>
      </c>
      <c r="B53" s="210">
        <f>B54+B55+B56+B57</f>
        <v>33662</v>
      </c>
      <c r="C53" s="210">
        <f>C54+C55+C56+C57</f>
        <v>30962</v>
      </c>
      <c r="D53" s="210">
        <f>D54+D55+D56+D57</f>
        <v>33929</v>
      </c>
      <c r="E53" s="210">
        <f>E54+E55+E56+E57</f>
        <v>34900</v>
      </c>
      <c r="F53" s="210">
        <f>F54+F55+F56+F57</f>
        <v>39570</v>
      </c>
    </row>
    <row r="54" spans="1:6" ht="9.9499999999999993" customHeight="1">
      <c r="A54" s="211" t="s">
        <v>561</v>
      </c>
      <c r="B54" s="212">
        <v>6006</v>
      </c>
      <c r="C54" s="212">
        <v>6029</v>
      </c>
      <c r="D54" s="212">
        <v>6137</v>
      </c>
      <c r="E54" s="212">
        <v>6239</v>
      </c>
      <c r="F54" s="212">
        <v>6303</v>
      </c>
    </row>
    <row r="55" spans="1:6" ht="9.9499999999999993" customHeight="1">
      <c r="A55" s="211" t="s">
        <v>566</v>
      </c>
      <c r="B55" s="212">
        <v>6476</v>
      </c>
      <c r="C55" s="212">
        <v>1576</v>
      </c>
      <c r="D55" s="212">
        <v>1468</v>
      </c>
      <c r="E55" s="212">
        <v>1540</v>
      </c>
      <c r="F55" s="212">
        <v>1520</v>
      </c>
    </row>
    <row r="56" spans="1:6" ht="9.9499999999999993" customHeight="1">
      <c r="A56" s="211" t="s">
        <v>567</v>
      </c>
      <c r="B56" s="212">
        <v>0</v>
      </c>
      <c r="C56" s="212">
        <v>0</v>
      </c>
      <c r="D56" s="212">
        <v>0</v>
      </c>
      <c r="E56" s="212">
        <v>0</v>
      </c>
      <c r="F56" s="212">
        <v>0</v>
      </c>
    </row>
    <row r="57" spans="1:6" ht="9.9499999999999993" customHeight="1">
      <c r="A57" s="211" t="s">
        <v>770</v>
      </c>
      <c r="B57" s="212">
        <v>21180</v>
      </c>
      <c r="C57" s="212">
        <v>23357</v>
      </c>
      <c r="D57" s="212">
        <v>26324</v>
      </c>
      <c r="E57" s="212">
        <v>27121</v>
      </c>
      <c r="F57" s="212">
        <v>31747</v>
      </c>
    </row>
    <row r="58" spans="1:6" ht="9.9499999999999993" customHeight="1">
      <c r="A58" s="209" t="s">
        <v>782</v>
      </c>
      <c r="B58" s="210">
        <f>B59+B60+B61+B62</f>
        <v>170867</v>
      </c>
      <c r="C58" s="210">
        <f>C59+C60+C61+C62</f>
        <v>186161</v>
      </c>
      <c r="D58" s="210">
        <f>D59+D60+D61+D62</f>
        <v>252058</v>
      </c>
      <c r="E58" s="210">
        <f>E59+E60+E61+E62</f>
        <v>238623</v>
      </c>
      <c r="F58" s="210">
        <f>F59+F60+F61+F62</f>
        <v>207122</v>
      </c>
    </row>
    <row r="59" spans="1:6" ht="9.9499999999999993" customHeight="1">
      <c r="A59" s="211" t="s">
        <v>561</v>
      </c>
      <c r="B59" s="212">
        <v>108974</v>
      </c>
      <c r="C59" s="212">
        <v>133394</v>
      </c>
      <c r="D59" s="212">
        <v>198582</v>
      </c>
      <c r="E59" s="212">
        <v>182869</v>
      </c>
      <c r="F59" s="212">
        <v>148019</v>
      </c>
    </row>
    <row r="60" spans="1:6" ht="9.9499999999999993" customHeight="1">
      <c r="A60" s="211" t="s">
        <v>566</v>
      </c>
      <c r="B60" s="212">
        <v>20705</v>
      </c>
      <c r="C60" s="212">
        <v>9442</v>
      </c>
      <c r="D60" s="212">
        <v>7476</v>
      </c>
      <c r="E60" s="212">
        <v>6598</v>
      </c>
      <c r="F60" s="212">
        <v>13413</v>
      </c>
    </row>
    <row r="61" spans="1:6" ht="9.9499999999999993" customHeight="1">
      <c r="A61" s="211" t="s">
        <v>567</v>
      </c>
      <c r="B61" s="212">
        <v>0</v>
      </c>
      <c r="C61" s="212">
        <v>0</v>
      </c>
      <c r="D61" s="212">
        <v>0</v>
      </c>
      <c r="E61" s="212">
        <v>0</v>
      </c>
      <c r="F61" s="212">
        <v>0</v>
      </c>
    </row>
    <row r="62" spans="1:6" ht="9.9499999999999993" customHeight="1">
      <c r="A62" s="211" t="s">
        <v>770</v>
      </c>
      <c r="B62" s="212">
        <v>41188</v>
      </c>
      <c r="C62" s="212">
        <v>43325</v>
      </c>
      <c r="D62" s="212">
        <v>46000</v>
      </c>
      <c r="E62" s="212">
        <v>49156</v>
      </c>
      <c r="F62" s="212">
        <v>45690</v>
      </c>
    </row>
    <row r="63" spans="1:6" ht="9.9499999999999993" customHeight="1">
      <c r="A63" s="209" t="s">
        <v>783</v>
      </c>
      <c r="B63" s="210">
        <f>B64+B65+B66+B67</f>
        <v>29281</v>
      </c>
      <c r="C63" s="210">
        <f>C64+C65+C66+C67</f>
        <v>31271</v>
      </c>
      <c r="D63" s="210">
        <f>D64+D65+D66+D67</f>
        <v>34339</v>
      </c>
      <c r="E63" s="210">
        <f>E64+E65+E66+E67</f>
        <v>31051</v>
      </c>
      <c r="F63" s="210">
        <f>F64+F65+F66+F67</f>
        <v>32161</v>
      </c>
    </row>
    <row r="64" spans="1:6" ht="9.9499999999999993" customHeight="1">
      <c r="A64" s="211" t="s">
        <v>561</v>
      </c>
      <c r="B64" s="212">
        <v>6695</v>
      </c>
      <c r="C64" s="212">
        <v>7493</v>
      </c>
      <c r="D64" s="212">
        <v>7750</v>
      </c>
      <c r="E64" s="212">
        <v>6594</v>
      </c>
      <c r="F64" s="212">
        <v>6522</v>
      </c>
    </row>
    <row r="65" spans="1:6" ht="9.9499999999999993" customHeight="1">
      <c r="A65" s="211" t="s">
        <v>566</v>
      </c>
      <c r="B65" s="212">
        <v>2185</v>
      </c>
      <c r="C65" s="212">
        <v>1429</v>
      </c>
      <c r="D65" s="212">
        <v>1401</v>
      </c>
      <c r="E65" s="212">
        <v>1359</v>
      </c>
      <c r="F65" s="212">
        <v>1813</v>
      </c>
    </row>
    <row r="66" spans="1:6" ht="9.9499999999999993" customHeight="1">
      <c r="A66" s="211" t="s">
        <v>567</v>
      </c>
      <c r="B66" s="212">
        <v>9</v>
      </c>
      <c r="C66" s="212">
        <v>19</v>
      </c>
      <c r="D66" s="212">
        <v>0</v>
      </c>
      <c r="E66" s="212">
        <v>0</v>
      </c>
      <c r="F66" s="212">
        <v>0</v>
      </c>
    </row>
    <row r="67" spans="1:6" ht="9.9499999999999993" customHeight="1">
      <c r="A67" s="213" t="s">
        <v>770</v>
      </c>
      <c r="B67" s="214">
        <v>20392</v>
      </c>
      <c r="C67" s="214">
        <v>22330</v>
      </c>
      <c r="D67" s="214">
        <v>25188</v>
      </c>
      <c r="E67" s="214">
        <v>23098</v>
      </c>
      <c r="F67" s="214">
        <v>23826</v>
      </c>
    </row>
    <row r="68" spans="1:6" ht="6.95" customHeight="1">
      <c r="A68" s="23" t="s">
        <v>745</v>
      </c>
    </row>
    <row r="69" spans="1:6" ht="6.95" customHeight="1">
      <c r="A69" s="23"/>
    </row>
    <row r="70" spans="1:6" s="206" customFormat="1" ht="6.95" customHeight="1">
      <c r="A70" s="215"/>
    </row>
    <row r="71" spans="1:6" ht="9" customHeight="1">
      <c r="A71" s="25"/>
    </row>
    <row r="72" spans="1:6" ht="9" customHeight="1">
      <c r="A72" s="25"/>
    </row>
    <row r="73" spans="1:6" ht="9" customHeight="1">
      <c r="A73" s="25"/>
    </row>
    <row r="96" spans="1:1" ht="6.95" customHeight="1">
      <c r="A96" s="23"/>
    </row>
    <row r="97" spans="1:1" ht="6.95" customHeight="1">
      <c r="A97" s="23"/>
    </row>
    <row r="99" spans="1:1" ht="9" customHeight="1">
      <c r="A99" s="219"/>
    </row>
    <row r="100" spans="1:1" ht="9" customHeight="1">
      <c r="A100" s="219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="200" zoomScaleNormal="200" workbookViewId="0">
      <selection activeCell="H27" sqref="H27"/>
    </sheetView>
  </sheetViews>
  <sheetFormatPr defaultColWidth="9.140625" defaultRowHeight="9" customHeight="1"/>
  <cols>
    <col min="1" max="1" width="12.7109375" style="189" customWidth="1"/>
    <col min="2" max="4" width="9.28515625" style="189" customWidth="1"/>
    <col min="5" max="6" width="9.28515625" style="2" customWidth="1"/>
    <col min="7" max="7" width="3.42578125" style="2" customWidth="1"/>
    <col min="8" max="8" width="6.7109375" style="2" customWidth="1"/>
    <col min="9" max="13" width="3.42578125" style="2" customWidth="1"/>
    <col min="14" max="16384" width="9.140625" style="2"/>
  </cols>
  <sheetData>
    <row r="1" spans="1:8" ht="9" customHeight="1">
      <c r="A1" s="169" t="s">
        <v>784</v>
      </c>
      <c r="B1" s="162"/>
      <c r="C1" s="162"/>
      <c r="D1" s="162"/>
      <c r="E1" s="162"/>
      <c r="F1" s="162"/>
    </row>
    <row r="2" spans="1:8" ht="9" customHeight="1">
      <c r="A2" s="112" t="s">
        <v>785</v>
      </c>
      <c r="B2" s="3"/>
      <c r="C2" s="3"/>
      <c r="D2" s="162"/>
      <c r="E2" s="162"/>
      <c r="F2" s="162"/>
    </row>
    <row r="3" spans="1:8" s="45" customFormat="1" ht="12.95" customHeight="1">
      <c r="A3" s="673" t="s">
        <v>786</v>
      </c>
      <c r="B3" s="671" t="s">
        <v>787</v>
      </c>
      <c r="C3" s="671"/>
      <c r="D3" s="671"/>
      <c r="E3" s="671"/>
      <c r="F3" s="672"/>
    </row>
    <row r="4" spans="1:8" s="45" customFormat="1" ht="12.95" customHeight="1">
      <c r="A4" s="673"/>
      <c r="B4" s="202">
        <v>2013</v>
      </c>
      <c r="C4" s="203">
        <v>2014</v>
      </c>
      <c r="D4" s="203">
        <v>2015</v>
      </c>
      <c r="E4" s="203">
        <v>2016</v>
      </c>
      <c r="F4" s="203">
        <v>2017</v>
      </c>
    </row>
    <row r="5" spans="1:8" s="45" customFormat="1" ht="9" customHeight="1">
      <c r="A5" s="176" t="s">
        <v>146</v>
      </c>
      <c r="B5" s="192">
        <f>SUM(B6:B17)</f>
        <v>2260</v>
      </c>
      <c r="C5" s="192">
        <f>SUM(C6:C17)</f>
        <v>2182</v>
      </c>
      <c r="D5" s="192">
        <f>SUM(D6:D17)</f>
        <v>1804</v>
      </c>
      <c r="E5" s="192">
        <f>SUM(E6:E17)</f>
        <v>1875</v>
      </c>
      <c r="F5" s="192">
        <f>SUM(F6:F17)</f>
        <v>1913</v>
      </c>
      <c r="H5" s="204"/>
    </row>
    <row r="6" spans="1:8" ht="9" customHeight="1">
      <c r="A6" s="193" t="s">
        <v>526</v>
      </c>
      <c r="B6" s="194">
        <v>196</v>
      </c>
      <c r="C6" s="194">
        <v>222</v>
      </c>
      <c r="D6" s="194">
        <v>208</v>
      </c>
      <c r="E6" s="194">
        <v>155</v>
      </c>
      <c r="F6" s="194">
        <v>208</v>
      </c>
    </row>
    <row r="7" spans="1:8" ht="9" customHeight="1">
      <c r="A7" s="193" t="s">
        <v>527</v>
      </c>
      <c r="B7" s="194">
        <v>171</v>
      </c>
      <c r="C7" s="194">
        <v>191</v>
      </c>
      <c r="D7" s="194">
        <v>158</v>
      </c>
      <c r="E7" s="194">
        <v>146</v>
      </c>
      <c r="F7" s="194">
        <v>202</v>
      </c>
    </row>
    <row r="8" spans="1:8" ht="9" customHeight="1">
      <c r="A8" s="193" t="s">
        <v>528</v>
      </c>
      <c r="B8" s="194">
        <v>216</v>
      </c>
      <c r="C8" s="194">
        <v>191</v>
      </c>
      <c r="D8" s="194">
        <v>144</v>
      </c>
      <c r="E8" s="194">
        <v>171</v>
      </c>
      <c r="F8" s="194">
        <v>198</v>
      </c>
    </row>
    <row r="9" spans="1:8" ht="9" customHeight="1">
      <c r="A9" s="193" t="s">
        <v>529</v>
      </c>
      <c r="B9" s="194">
        <v>182</v>
      </c>
      <c r="C9" s="194">
        <v>220</v>
      </c>
      <c r="D9" s="194">
        <v>142</v>
      </c>
      <c r="E9" s="194">
        <v>139</v>
      </c>
      <c r="F9" s="194">
        <v>167</v>
      </c>
    </row>
    <row r="10" spans="1:8" ht="9" customHeight="1">
      <c r="A10" s="193" t="s">
        <v>530</v>
      </c>
      <c r="B10" s="194">
        <v>185</v>
      </c>
      <c r="C10" s="194">
        <v>201</v>
      </c>
      <c r="D10" s="194">
        <v>134</v>
      </c>
      <c r="E10" s="194">
        <v>166</v>
      </c>
      <c r="F10" s="194">
        <v>125</v>
      </c>
    </row>
    <row r="11" spans="1:8" ht="9" customHeight="1">
      <c r="A11" s="193" t="s">
        <v>531</v>
      </c>
      <c r="B11" s="194">
        <v>182</v>
      </c>
      <c r="C11" s="194">
        <v>168</v>
      </c>
      <c r="D11" s="194">
        <v>149</v>
      </c>
      <c r="E11" s="194">
        <v>144</v>
      </c>
      <c r="F11" s="194">
        <v>133</v>
      </c>
    </row>
    <row r="12" spans="1:8" ht="9" customHeight="1">
      <c r="A12" s="193" t="s">
        <v>532</v>
      </c>
      <c r="B12" s="194">
        <v>169</v>
      </c>
      <c r="C12" s="194">
        <v>174</v>
      </c>
      <c r="D12" s="194">
        <v>145</v>
      </c>
      <c r="E12" s="194">
        <v>167</v>
      </c>
      <c r="F12" s="194">
        <v>111</v>
      </c>
    </row>
    <row r="13" spans="1:8" ht="9" customHeight="1">
      <c r="A13" s="193" t="s">
        <v>533</v>
      </c>
      <c r="B13" s="194">
        <v>151</v>
      </c>
      <c r="C13" s="194">
        <v>134</v>
      </c>
      <c r="D13" s="194">
        <v>134</v>
      </c>
      <c r="E13" s="194">
        <v>146</v>
      </c>
      <c r="F13" s="194">
        <v>161</v>
      </c>
    </row>
    <row r="14" spans="1:8" ht="9" customHeight="1">
      <c r="A14" s="193" t="s">
        <v>534</v>
      </c>
      <c r="B14" s="194">
        <v>180</v>
      </c>
      <c r="C14" s="194">
        <v>159</v>
      </c>
      <c r="D14" s="194">
        <v>129</v>
      </c>
      <c r="E14" s="194">
        <v>131</v>
      </c>
      <c r="F14" s="194">
        <v>154</v>
      </c>
    </row>
    <row r="15" spans="1:8" ht="9" customHeight="1">
      <c r="A15" s="193" t="s">
        <v>535</v>
      </c>
      <c r="B15" s="194">
        <v>184</v>
      </c>
      <c r="C15" s="194">
        <v>158</v>
      </c>
      <c r="D15" s="194">
        <v>139</v>
      </c>
      <c r="E15" s="194">
        <v>150</v>
      </c>
      <c r="F15" s="194">
        <v>155</v>
      </c>
    </row>
    <row r="16" spans="1:8" ht="9" customHeight="1">
      <c r="A16" s="193" t="s">
        <v>536</v>
      </c>
      <c r="B16" s="194">
        <v>214</v>
      </c>
      <c r="C16" s="194">
        <v>193</v>
      </c>
      <c r="D16" s="194">
        <v>146</v>
      </c>
      <c r="E16" s="194">
        <v>164</v>
      </c>
      <c r="F16" s="194">
        <v>144</v>
      </c>
    </row>
    <row r="17" spans="1:11" ht="9" customHeight="1">
      <c r="A17" s="195" t="s">
        <v>537</v>
      </c>
      <c r="B17" s="196">
        <v>230</v>
      </c>
      <c r="C17" s="196">
        <v>171</v>
      </c>
      <c r="D17" s="196">
        <v>176</v>
      </c>
      <c r="E17" s="196">
        <v>196</v>
      </c>
      <c r="F17" s="196">
        <v>155</v>
      </c>
    </row>
    <row r="18" spans="1:11" ht="6.95" customHeight="1">
      <c r="A18" s="23" t="s">
        <v>788</v>
      </c>
      <c r="B18" s="2"/>
      <c r="C18" s="2"/>
      <c r="D18" s="2"/>
    </row>
    <row r="19" spans="1:11" ht="6.95" customHeight="1">
      <c r="A19" s="23" t="s">
        <v>789</v>
      </c>
      <c r="B19" s="2"/>
      <c r="C19" s="2"/>
      <c r="D19" s="2"/>
    </row>
    <row r="20" spans="1:11" ht="9" customHeight="1">
      <c r="A20" s="205" t="s">
        <v>790</v>
      </c>
    </row>
    <row r="22" spans="1:11" ht="9" customHeight="1">
      <c r="E22" s="189"/>
    </row>
    <row r="23" spans="1:11" ht="9" customHeight="1">
      <c r="C23" s="198"/>
      <c r="E23" s="198"/>
      <c r="F23" s="198"/>
      <c r="G23" s="198"/>
      <c r="H23" s="198"/>
      <c r="I23" s="198"/>
      <c r="J23" s="198"/>
      <c r="K23" s="198"/>
    </row>
    <row r="24" spans="1:11" ht="9" customHeight="1">
      <c r="B24" s="197"/>
      <c r="C24" s="197"/>
      <c r="D24" s="197"/>
      <c r="E24" s="197"/>
    </row>
    <row r="25" spans="1:11" ht="9" customHeight="1">
      <c r="C25" s="198"/>
    </row>
    <row r="26" spans="1:11" ht="9" customHeight="1">
      <c r="C26" s="198"/>
    </row>
    <row r="27" spans="1:11" ht="9" customHeight="1">
      <c r="C27" s="198"/>
    </row>
  </sheetData>
  <mergeCells count="2">
    <mergeCell ref="B3:F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0.7109375" style="189" customWidth="1"/>
    <col min="2" max="4" width="6.42578125" style="189" customWidth="1"/>
    <col min="5" max="6" width="6.42578125" style="2" customWidth="1"/>
    <col min="7" max="7" width="5.85546875" style="2" customWidth="1"/>
    <col min="8" max="9" width="6.42578125" style="2" customWidth="1"/>
    <col min="10" max="16" width="3.42578125" style="2" customWidth="1"/>
    <col min="17" max="16384" width="9.140625" style="2"/>
  </cols>
  <sheetData>
    <row r="1" spans="1:9" ht="9" customHeight="1">
      <c r="A1" s="190" t="s">
        <v>791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190" t="s">
        <v>792</v>
      </c>
      <c r="B2" s="162"/>
      <c r="C2" s="162"/>
      <c r="D2" s="162"/>
      <c r="E2" s="162"/>
      <c r="F2" s="162"/>
      <c r="G2" s="162"/>
      <c r="H2" s="162"/>
      <c r="I2" s="162"/>
    </row>
    <row r="3" spans="1:9" s="45" customFormat="1" ht="12.95" customHeight="1">
      <c r="A3" s="676" t="s">
        <v>786</v>
      </c>
      <c r="B3" s="674" t="s">
        <v>787</v>
      </c>
      <c r="C3" s="674"/>
      <c r="D3" s="674"/>
      <c r="E3" s="674"/>
      <c r="F3" s="674"/>
      <c r="G3" s="674"/>
      <c r="H3" s="674"/>
      <c r="I3" s="675"/>
    </row>
    <row r="4" spans="1:9" s="45" customFormat="1" ht="18.95" customHeight="1">
      <c r="A4" s="676"/>
      <c r="B4" s="191" t="s">
        <v>793</v>
      </c>
      <c r="C4" s="191" t="s">
        <v>794</v>
      </c>
      <c r="D4" s="191" t="s">
        <v>795</v>
      </c>
      <c r="E4" s="191" t="s">
        <v>796</v>
      </c>
      <c r="F4" s="191" t="s">
        <v>797</v>
      </c>
      <c r="G4" s="191" t="s">
        <v>798</v>
      </c>
      <c r="H4" s="191" t="s">
        <v>799</v>
      </c>
      <c r="I4" s="199" t="s">
        <v>146</v>
      </c>
    </row>
    <row r="5" spans="1:9" ht="9.9499999999999993" customHeight="1">
      <c r="A5" s="176" t="s">
        <v>146</v>
      </c>
      <c r="B5" s="192">
        <f>SUM(B6:B17)</f>
        <v>387</v>
      </c>
      <c r="C5" s="192">
        <f t="shared" ref="C5:H5" si="0">SUM(C6:C17)</f>
        <v>252</v>
      </c>
      <c r="D5" s="192">
        <f t="shared" si="0"/>
        <v>244</v>
      </c>
      <c r="E5" s="192">
        <f t="shared" si="0"/>
        <v>227</v>
      </c>
      <c r="F5" s="192">
        <f t="shared" si="0"/>
        <v>231</v>
      </c>
      <c r="G5" s="192">
        <f t="shared" si="0"/>
        <v>254</v>
      </c>
      <c r="H5" s="192">
        <f t="shared" si="0"/>
        <v>318</v>
      </c>
      <c r="I5" s="177">
        <f t="shared" ref="I5:I17" si="1">B5+C5+D5+E5+F5+G5+H5</f>
        <v>1913</v>
      </c>
    </row>
    <row r="6" spans="1:9" ht="9.9499999999999993" customHeight="1">
      <c r="A6" s="193" t="s">
        <v>526</v>
      </c>
      <c r="B6" s="194">
        <v>38</v>
      </c>
      <c r="C6" s="194">
        <v>23</v>
      </c>
      <c r="D6" s="194">
        <v>35</v>
      </c>
      <c r="E6" s="194">
        <v>30</v>
      </c>
      <c r="F6" s="194">
        <v>31</v>
      </c>
      <c r="G6" s="194">
        <v>21</v>
      </c>
      <c r="H6" s="194">
        <v>30</v>
      </c>
      <c r="I6" s="200">
        <f t="shared" si="1"/>
        <v>208</v>
      </c>
    </row>
    <row r="7" spans="1:9" ht="9.9499999999999993" customHeight="1">
      <c r="A7" s="193" t="s">
        <v>527</v>
      </c>
      <c r="B7" s="194">
        <v>48</v>
      </c>
      <c r="C7" s="194">
        <v>24</v>
      </c>
      <c r="D7" s="194">
        <v>29</v>
      </c>
      <c r="E7" s="194">
        <v>22</v>
      </c>
      <c r="F7" s="194">
        <v>19</v>
      </c>
      <c r="G7" s="194">
        <v>22</v>
      </c>
      <c r="H7" s="194">
        <v>38</v>
      </c>
      <c r="I7" s="200">
        <f t="shared" si="1"/>
        <v>202</v>
      </c>
    </row>
    <row r="8" spans="1:9" ht="9.9499999999999993" customHeight="1">
      <c r="A8" s="193" t="s">
        <v>528</v>
      </c>
      <c r="B8" s="194">
        <v>33</v>
      </c>
      <c r="C8" s="194">
        <v>28</v>
      </c>
      <c r="D8" s="194">
        <v>16</v>
      </c>
      <c r="E8" s="194">
        <v>34</v>
      </c>
      <c r="F8" s="194">
        <v>28</v>
      </c>
      <c r="G8" s="194">
        <v>32</v>
      </c>
      <c r="H8" s="194">
        <v>27</v>
      </c>
      <c r="I8" s="200">
        <f t="shared" si="1"/>
        <v>198</v>
      </c>
    </row>
    <row r="9" spans="1:9" ht="9.9499999999999993" customHeight="1">
      <c r="A9" s="193" t="s">
        <v>529</v>
      </c>
      <c r="B9" s="194">
        <v>31</v>
      </c>
      <c r="C9" s="194">
        <v>22</v>
      </c>
      <c r="D9" s="194">
        <v>24</v>
      </c>
      <c r="E9" s="194">
        <v>20</v>
      </c>
      <c r="F9" s="194">
        <v>22</v>
      </c>
      <c r="G9" s="194">
        <v>20</v>
      </c>
      <c r="H9" s="194">
        <v>28</v>
      </c>
      <c r="I9" s="200">
        <f t="shared" si="1"/>
        <v>167</v>
      </c>
    </row>
    <row r="10" spans="1:9" ht="9.9499999999999993" customHeight="1">
      <c r="A10" s="193" t="s">
        <v>530</v>
      </c>
      <c r="B10" s="194">
        <v>29</v>
      </c>
      <c r="C10" s="194">
        <v>23</v>
      </c>
      <c r="D10" s="194">
        <v>22</v>
      </c>
      <c r="E10" s="194">
        <v>17</v>
      </c>
      <c r="F10" s="194">
        <v>14</v>
      </c>
      <c r="G10" s="194">
        <v>9</v>
      </c>
      <c r="H10" s="194">
        <v>11</v>
      </c>
      <c r="I10" s="200">
        <f t="shared" si="1"/>
        <v>125</v>
      </c>
    </row>
    <row r="11" spans="1:9" ht="9.9499999999999993" customHeight="1">
      <c r="A11" s="193" t="s">
        <v>531</v>
      </c>
      <c r="B11" s="194">
        <v>25</v>
      </c>
      <c r="C11" s="194">
        <v>17</v>
      </c>
      <c r="D11" s="194">
        <v>14</v>
      </c>
      <c r="E11" s="194">
        <v>15</v>
      </c>
      <c r="F11" s="194">
        <v>16</v>
      </c>
      <c r="G11" s="194">
        <v>19</v>
      </c>
      <c r="H11" s="194">
        <v>27</v>
      </c>
      <c r="I11" s="200">
        <f t="shared" si="1"/>
        <v>133</v>
      </c>
    </row>
    <row r="12" spans="1:9" ht="9.9499999999999993" customHeight="1">
      <c r="A12" s="193" t="s">
        <v>532</v>
      </c>
      <c r="B12" s="194">
        <v>25</v>
      </c>
      <c r="C12" s="194">
        <v>24</v>
      </c>
      <c r="D12" s="194">
        <v>16</v>
      </c>
      <c r="E12" s="194">
        <v>5</v>
      </c>
      <c r="F12" s="194">
        <v>7</v>
      </c>
      <c r="G12" s="194">
        <v>15</v>
      </c>
      <c r="H12" s="194">
        <v>19</v>
      </c>
      <c r="I12" s="200">
        <f t="shared" si="1"/>
        <v>111</v>
      </c>
    </row>
    <row r="13" spans="1:9" ht="9.9499999999999993" customHeight="1">
      <c r="A13" s="193" t="s">
        <v>533</v>
      </c>
      <c r="B13" s="194">
        <v>35</v>
      </c>
      <c r="C13" s="194">
        <v>19</v>
      </c>
      <c r="D13" s="194">
        <v>28</v>
      </c>
      <c r="E13" s="194">
        <v>20</v>
      </c>
      <c r="F13" s="194">
        <v>19</v>
      </c>
      <c r="G13" s="194">
        <v>25</v>
      </c>
      <c r="H13" s="194">
        <v>15</v>
      </c>
      <c r="I13" s="200">
        <f t="shared" si="1"/>
        <v>161</v>
      </c>
    </row>
    <row r="14" spans="1:9" ht="9.9499999999999993" customHeight="1">
      <c r="A14" s="193" t="s">
        <v>534</v>
      </c>
      <c r="B14" s="194">
        <v>26</v>
      </c>
      <c r="C14" s="194">
        <v>17</v>
      </c>
      <c r="D14" s="194">
        <v>16</v>
      </c>
      <c r="E14" s="194">
        <v>23</v>
      </c>
      <c r="F14" s="194">
        <v>13</v>
      </c>
      <c r="G14" s="194">
        <v>25</v>
      </c>
      <c r="H14" s="194">
        <v>34</v>
      </c>
      <c r="I14" s="200">
        <f t="shared" si="1"/>
        <v>154</v>
      </c>
    </row>
    <row r="15" spans="1:9" ht="9.9499999999999993" customHeight="1">
      <c r="A15" s="193" t="s">
        <v>535</v>
      </c>
      <c r="B15" s="194">
        <v>28</v>
      </c>
      <c r="C15" s="194">
        <v>24</v>
      </c>
      <c r="D15" s="194">
        <v>17</v>
      </c>
      <c r="E15" s="194">
        <v>15</v>
      </c>
      <c r="F15" s="194">
        <v>20</v>
      </c>
      <c r="G15" s="194">
        <v>21</v>
      </c>
      <c r="H15" s="194">
        <v>30</v>
      </c>
      <c r="I15" s="200">
        <f t="shared" si="1"/>
        <v>155</v>
      </c>
    </row>
    <row r="16" spans="1:9" ht="9.9499999999999993" customHeight="1">
      <c r="A16" s="193" t="s">
        <v>536</v>
      </c>
      <c r="B16" s="194">
        <v>34</v>
      </c>
      <c r="C16" s="194">
        <v>12</v>
      </c>
      <c r="D16" s="194">
        <v>11</v>
      </c>
      <c r="E16" s="194">
        <v>15</v>
      </c>
      <c r="F16" s="194">
        <v>24</v>
      </c>
      <c r="G16" s="194">
        <v>19</v>
      </c>
      <c r="H16" s="194">
        <v>29</v>
      </c>
      <c r="I16" s="200">
        <f t="shared" si="1"/>
        <v>144</v>
      </c>
    </row>
    <row r="17" spans="1:9" ht="9.9499999999999993" customHeight="1">
      <c r="A17" s="195" t="s">
        <v>537</v>
      </c>
      <c r="B17" s="196">
        <v>35</v>
      </c>
      <c r="C17" s="196">
        <v>19</v>
      </c>
      <c r="D17" s="196">
        <v>16</v>
      </c>
      <c r="E17" s="196">
        <v>11</v>
      </c>
      <c r="F17" s="196">
        <v>18</v>
      </c>
      <c r="G17" s="196">
        <v>26</v>
      </c>
      <c r="H17" s="196">
        <v>30</v>
      </c>
      <c r="I17" s="201">
        <f t="shared" si="1"/>
        <v>155</v>
      </c>
    </row>
    <row r="18" spans="1:9" ht="6.95" customHeight="1">
      <c r="A18" s="23" t="s">
        <v>788</v>
      </c>
      <c r="B18" s="2"/>
      <c r="C18" s="2"/>
      <c r="D18" s="2"/>
    </row>
    <row r="19" spans="1:9" ht="6.95" customHeight="1">
      <c r="A19" s="23" t="s">
        <v>789</v>
      </c>
      <c r="B19" s="2"/>
      <c r="C19" s="2"/>
      <c r="D19" s="2"/>
    </row>
    <row r="20" spans="1:9" ht="9" customHeight="1">
      <c r="B20" s="197"/>
      <c r="C20" s="197"/>
      <c r="D20" s="197"/>
      <c r="E20" s="197"/>
    </row>
    <row r="21" spans="1:9" ht="9" customHeight="1">
      <c r="C21" s="198"/>
    </row>
    <row r="22" spans="1:9" ht="9" customHeight="1">
      <c r="C22" s="198"/>
    </row>
    <row r="23" spans="1:9" ht="9" customHeight="1">
      <c r="C23" s="198"/>
    </row>
  </sheetData>
  <mergeCells count="2">
    <mergeCell ref="B3:I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9"/>
  <sheetViews>
    <sheetView topLeftCell="A30" zoomScale="200" zoomScaleNormal="200" workbookViewId="0">
      <selection activeCell="A29" sqref="A29"/>
    </sheetView>
  </sheetViews>
  <sheetFormatPr defaultColWidth="9.140625" defaultRowHeight="9" customHeight="1"/>
  <cols>
    <col min="1" max="1" width="12.7109375" style="2" customWidth="1"/>
    <col min="2" max="6" width="9.28515625" style="2" customWidth="1"/>
    <col min="7" max="16384" width="9.140625" style="2"/>
  </cols>
  <sheetData>
    <row r="1" spans="1:6" ht="9" customHeight="1">
      <c r="A1" s="120" t="s">
        <v>800</v>
      </c>
    </row>
    <row r="2" spans="1:6" ht="9" customHeight="1">
      <c r="A2" s="112" t="s">
        <v>801</v>
      </c>
    </row>
    <row r="3" spans="1:6" ht="12.95" customHeight="1">
      <c r="A3" s="679" t="s">
        <v>802</v>
      </c>
      <c r="B3" s="677" t="s">
        <v>803</v>
      </c>
      <c r="C3" s="677"/>
      <c r="D3" s="677"/>
      <c r="E3" s="677"/>
      <c r="F3" s="678"/>
    </row>
    <row r="4" spans="1:6" ht="12.95" customHeight="1">
      <c r="A4" s="679"/>
      <c r="B4" s="174">
        <v>2013</v>
      </c>
      <c r="C4" s="175">
        <v>2014</v>
      </c>
      <c r="D4" s="175">
        <v>2015</v>
      </c>
      <c r="E4" s="175">
        <v>2016</v>
      </c>
      <c r="F4" s="175">
        <v>2017</v>
      </c>
    </row>
    <row r="5" spans="1:6" ht="9.9499999999999993" customHeight="1">
      <c r="A5" s="176" t="s">
        <v>146</v>
      </c>
      <c r="B5" s="177">
        <f>B6+B7</f>
        <v>1937151</v>
      </c>
      <c r="C5" s="177">
        <f t="shared" ref="C5:F5" si="0">C6+C7</f>
        <v>1996481</v>
      </c>
      <c r="D5" s="177">
        <f t="shared" si="0"/>
        <v>2051087</v>
      </c>
      <c r="E5" s="177">
        <f t="shared" si="0"/>
        <v>2142014</v>
      </c>
      <c r="F5" s="177">
        <f t="shared" si="0"/>
        <v>2130582</v>
      </c>
    </row>
    <row r="6" spans="1:6" ht="9.9499999999999993" customHeight="1">
      <c r="A6" s="178" t="s">
        <v>804</v>
      </c>
      <c r="B6" s="179">
        <v>897127</v>
      </c>
      <c r="C6" s="179">
        <v>926724</v>
      </c>
      <c r="D6" s="179">
        <v>954347</v>
      </c>
      <c r="E6" s="179">
        <v>1001260</v>
      </c>
      <c r="F6" s="179">
        <v>993482</v>
      </c>
    </row>
    <row r="7" spans="1:6" ht="9.9499999999999993" customHeight="1">
      <c r="A7" s="183" t="s">
        <v>805</v>
      </c>
      <c r="B7" s="184">
        <v>1040024</v>
      </c>
      <c r="C7" s="184">
        <v>1069757</v>
      </c>
      <c r="D7" s="184">
        <v>1096740</v>
      </c>
      <c r="E7" s="184">
        <v>1140754</v>
      </c>
      <c r="F7" s="184">
        <v>1137100</v>
      </c>
    </row>
    <row r="8" spans="1:6" ht="6.95" customHeight="1">
      <c r="A8" s="23" t="s">
        <v>806</v>
      </c>
    </row>
    <row r="9" spans="1:6" ht="9.9499999999999993" customHeight="1">
      <c r="A9" s="151"/>
      <c r="B9" s="181"/>
      <c r="C9" s="181"/>
      <c r="D9" s="181"/>
      <c r="E9" s="181"/>
      <c r="F9" s="181"/>
    </row>
    <row r="10" spans="1:6" ht="9.9499999999999993" customHeight="1">
      <c r="A10" s="151"/>
      <c r="B10" s="181"/>
      <c r="C10" s="181"/>
      <c r="D10" s="181"/>
      <c r="E10" s="181"/>
      <c r="F10" s="181"/>
    </row>
    <row r="11" spans="1:6" ht="9.9499999999999993" customHeight="1">
      <c r="A11" s="151"/>
      <c r="B11" s="181"/>
      <c r="C11" s="181"/>
      <c r="D11" s="181"/>
      <c r="E11" s="181"/>
      <c r="F11" s="181"/>
    </row>
    <row r="12" spans="1:6" ht="9.9499999999999993" customHeight="1">
      <c r="A12" s="151"/>
      <c r="B12" s="181"/>
      <c r="C12" s="181"/>
      <c r="D12" s="181"/>
      <c r="E12" s="181"/>
      <c r="F12" s="181"/>
    </row>
    <row r="13" spans="1:6" ht="9.9499999999999993" customHeight="1">
      <c r="A13" s="151"/>
      <c r="B13" s="181"/>
      <c r="C13" s="181"/>
      <c r="D13" s="181"/>
      <c r="E13" s="181"/>
      <c r="F13" s="181"/>
    </row>
    <row r="14" spans="1:6" ht="9.9499999999999993" customHeight="1">
      <c r="A14" s="151"/>
      <c r="B14" s="181"/>
      <c r="C14" s="181"/>
      <c r="D14" s="181"/>
      <c r="E14" s="181"/>
      <c r="F14" s="181"/>
    </row>
    <row r="15" spans="1:6" ht="9.9499999999999993" customHeight="1">
      <c r="A15" s="151"/>
      <c r="B15" s="181"/>
      <c r="C15" s="181"/>
      <c r="D15" s="181"/>
      <c r="E15" s="181"/>
      <c r="F15" s="181"/>
    </row>
    <row r="16" spans="1:6" ht="9.9499999999999993" customHeight="1">
      <c r="A16" s="151"/>
      <c r="B16" s="181"/>
      <c r="C16" s="181"/>
      <c r="D16" s="181"/>
      <c r="E16" s="181"/>
      <c r="F16" s="181"/>
    </row>
    <row r="17" spans="1:6" ht="9.9499999999999993" customHeight="1">
      <c r="A17" s="151"/>
      <c r="B17" s="181"/>
      <c r="C17" s="181"/>
      <c r="D17" s="181"/>
      <c r="E17" s="181"/>
      <c r="F17" s="181"/>
    </row>
    <row r="18" spans="1:6" ht="9.9499999999999993" customHeight="1">
      <c r="A18" s="151"/>
      <c r="B18" s="181"/>
      <c r="C18" s="181"/>
      <c r="D18" s="181"/>
      <c r="E18" s="181"/>
      <c r="F18" s="181"/>
    </row>
    <row r="19" spans="1:6" ht="9.9499999999999993" customHeight="1">
      <c r="A19" s="151"/>
      <c r="B19" s="181"/>
      <c r="C19" s="181"/>
      <c r="D19" s="181"/>
      <c r="E19" s="181"/>
      <c r="F19" s="181"/>
    </row>
    <row r="20" spans="1:6" ht="9.9499999999999993" customHeight="1">
      <c r="A20" s="151"/>
      <c r="B20" s="181"/>
      <c r="C20" s="181"/>
      <c r="D20" s="181"/>
      <c r="E20" s="181"/>
      <c r="F20" s="181"/>
    </row>
    <row r="21" spans="1:6" ht="9.9499999999999993" customHeight="1">
      <c r="A21" s="151"/>
      <c r="B21" s="181"/>
      <c r="C21" s="181"/>
      <c r="D21" s="181"/>
      <c r="E21" s="181"/>
      <c r="F21" s="181"/>
    </row>
    <row r="22" spans="1:6" ht="9.9499999999999993" customHeight="1">
      <c r="A22" s="151"/>
      <c r="B22" s="181"/>
      <c r="C22" s="181"/>
      <c r="D22" s="181"/>
      <c r="E22" s="181"/>
      <c r="F22" s="181"/>
    </row>
    <row r="23" spans="1:6" ht="9.9499999999999993" customHeight="1">
      <c r="A23" s="23"/>
    </row>
    <row r="24" spans="1:6" ht="9" customHeight="1">
      <c r="A24" s="112" t="s">
        <v>807</v>
      </c>
    </row>
    <row r="25" spans="1:6" ht="12.95" customHeight="1">
      <c r="A25" s="680" t="s">
        <v>808</v>
      </c>
      <c r="B25" s="677" t="s">
        <v>803</v>
      </c>
      <c r="C25" s="677"/>
      <c r="D25" s="677"/>
      <c r="E25" s="677"/>
      <c r="F25" s="678"/>
    </row>
    <row r="26" spans="1:6" ht="12.95" customHeight="1">
      <c r="A26" s="680"/>
      <c r="B26" s="174">
        <v>2013</v>
      </c>
      <c r="C26" s="175">
        <v>2014</v>
      </c>
      <c r="D26" s="175">
        <v>2015</v>
      </c>
      <c r="E26" s="175">
        <v>2016</v>
      </c>
      <c r="F26" s="175">
        <v>2017</v>
      </c>
    </row>
    <row r="27" spans="1:6" ht="9.9499999999999993" customHeight="1">
      <c r="A27" s="176" t="s">
        <v>146</v>
      </c>
      <c r="B27" s="177">
        <f>SUM(B28:B38)</f>
        <v>1937151</v>
      </c>
      <c r="C27" s="177">
        <f>SUM(C28:C38)</f>
        <v>1996481</v>
      </c>
      <c r="D27" s="177">
        <f>SUM(D28:D38)</f>
        <v>2051087</v>
      </c>
      <c r="E27" s="177">
        <f>SUM(E28:E38)</f>
        <v>2142014</v>
      </c>
      <c r="F27" s="177">
        <f>SUM(F28:F38)</f>
        <v>2130582</v>
      </c>
    </row>
    <row r="28" spans="1:6" ht="9.9499999999999993" customHeight="1">
      <c r="A28" s="180" t="s">
        <v>809</v>
      </c>
      <c r="B28" s="182">
        <v>5836</v>
      </c>
      <c r="C28" s="182">
        <v>6698</v>
      </c>
      <c r="D28" s="182">
        <v>10815</v>
      </c>
      <c r="E28" s="182">
        <v>16875</v>
      </c>
      <c r="F28" s="182">
        <v>3467</v>
      </c>
    </row>
    <row r="29" spans="1:6" ht="9.9499999999999993" customHeight="1">
      <c r="A29" s="180" t="s">
        <v>810</v>
      </c>
      <c r="B29" s="182">
        <v>26703</v>
      </c>
      <c r="C29" s="182">
        <v>21651</v>
      </c>
      <c r="D29" s="182">
        <v>22864</v>
      </c>
      <c r="E29" s="182">
        <v>36281</v>
      </c>
      <c r="F29" s="182">
        <v>22560</v>
      </c>
    </row>
    <row r="30" spans="1:6" ht="9.9499999999999993" customHeight="1">
      <c r="A30" s="180" t="s">
        <v>811</v>
      </c>
      <c r="B30" s="182">
        <v>153265</v>
      </c>
      <c r="C30" s="182">
        <v>151207</v>
      </c>
      <c r="D30" s="182">
        <v>150395</v>
      </c>
      <c r="E30" s="182">
        <v>155941</v>
      </c>
      <c r="F30" s="182">
        <v>149228</v>
      </c>
    </row>
    <row r="31" spans="1:6" ht="9.9499999999999993" customHeight="1">
      <c r="A31" s="180" t="s">
        <v>812</v>
      </c>
      <c r="B31" s="182">
        <v>199738</v>
      </c>
      <c r="C31" s="182">
        <v>205160</v>
      </c>
      <c r="D31" s="182">
        <v>211607</v>
      </c>
      <c r="E31" s="182">
        <v>224164</v>
      </c>
      <c r="F31" s="182">
        <v>223669</v>
      </c>
    </row>
    <row r="32" spans="1:6" ht="9.9499999999999993" customHeight="1">
      <c r="A32" s="180" t="s">
        <v>813</v>
      </c>
      <c r="B32" s="182">
        <v>495032</v>
      </c>
      <c r="C32" s="182">
        <v>505192</v>
      </c>
      <c r="D32" s="182">
        <v>505039</v>
      </c>
      <c r="E32" s="182">
        <v>507727</v>
      </c>
      <c r="F32" s="182">
        <v>497391</v>
      </c>
    </row>
    <row r="33" spans="1:6" ht="9.9499999999999993" customHeight="1">
      <c r="A33" s="180" t="s">
        <v>814</v>
      </c>
      <c r="B33" s="182">
        <v>402776</v>
      </c>
      <c r="C33" s="182">
        <v>415616</v>
      </c>
      <c r="D33" s="182">
        <v>426388</v>
      </c>
      <c r="E33" s="182">
        <v>444658</v>
      </c>
      <c r="F33" s="182">
        <v>452484</v>
      </c>
    </row>
    <row r="34" spans="1:6" ht="9.9499999999999993" customHeight="1">
      <c r="A34" s="180" t="s">
        <v>815</v>
      </c>
      <c r="B34" s="182">
        <v>424332</v>
      </c>
      <c r="C34" s="182">
        <v>440522</v>
      </c>
      <c r="D34" s="182">
        <v>455552</v>
      </c>
      <c r="E34" s="182">
        <v>469846</v>
      </c>
      <c r="F34" s="182">
        <v>480006</v>
      </c>
    </row>
    <row r="35" spans="1:6" ht="9.9499999999999993" customHeight="1">
      <c r="A35" s="180" t="s">
        <v>816</v>
      </c>
      <c r="B35" s="182">
        <v>159633</v>
      </c>
      <c r="C35" s="182">
        <v>169874</v>
      </c>
      <c r="D35" s="182">
        <v>178695</v>
      </c>
      <c r="E35" s="182">
        <v>187383</v>
      </c>
      <c r="F35" s="182">
        <v>192278</v>
      </c>
    </row>
    <row r="36" spans="1:6" ht="9.9499999999999993" customHeight="1">
      <c r="A36" s="180" t="s">
        <v>817</v>
      </c>
      <c r="B36" s="182">
        <v>58791</v>
      </c>
      <c r="C36" s="182">
        <v>67300</v>
      </c>
      <c r="D36" s="182">
        <v>73792</v>
      </c>
      <c r="E36" s="182">
        <v>80694</v>
      </c>
      <c r="F36" s="182">
        <v>88447</v>
      </c>
    </row>
    <row r="37" spans="1:6" ht="9.9499999999999993" customHeight="1">
      <c r="A37" s="180" t="s">
        <v>818</v>
      </c>
      <c r="B37" s="182">
        <v>10891</v>
      </c>
      <c r="C37" s="182">
        <v>13113</v>
      </c>
      <c r="D37" s="182">
        <v>15805</v>
      </c>
      <c r="E37" s="182">
        <v>18311</v>
      </c>
      <c r="F37" s="182">
        <v>20928</v>
      </c>
    </row>
    <row r="38" spans="1:6" ht="9.9499999999999993" customHeight="1">
      <c r="A38" s="183" t="s">
        <v>819</v>
      </c>
      <c r="B38" s="184">
        <v>154</v>
      </c>
      <c r="C38" s="184">
        <v>148</v>
      </c>
      <c r="D38" s="184">
        <v>135</v>
      </c>
      <c r="E38" s="184">
        <v>134</v>
      </c>
      <c r="F38" s="184">
        <v>124</v>
      </c>
    </row>
    <row r="39" spans="1:6" ht="6.95" customHeight="1">
      <c r="A39" s="23" t="s">
        <v>806</v>
      </c>
    </row>
    <row r="40" spans="1:6" ht="9.9499999999999993" customHeight="1">
      <c r="A40" s="185"/>
      <c r="B40" s="69"/>
      <c r="C40" s="69"/>
      <c r="D40" s="69"/>
      <c r="E40" s="69"/>
      <c r="F40" s="69"/>
    </row>
    <row r="41" spans="1:6" ht="9.9499999999999993" customHeight="1">
      <c r="A41" s="185"/>
      <c r="B41" s="69"/>
      <c r="C41" s="69"/>
      <c r="D41" s="69"/>
      <c r="E41" s="69"/>
      <c r="F41" s="69"/>
    </row>
    <row r="42" spans="1:6" ht="9.9499999999999993" customHeight="1">
      <c r="A42" s="185"/>
      <c r="B42" s="69"/>
      <c r="C42" s="69"/>
      <c r="D42" s="69"/>
      <c r="E42" s="69"/>
      <c r="F42" s="69"/>
    </row>
    <row r="43" spans="1:6" ht="9.9499999999999993" customHeight="1">
      <c r="A43" s="185"/>
      <c r="B43" s="69"/>
      <c r="C43" s="69"/>
      <c r="D43" s="69"/>
      <c r="E43" s="69"/>
      <c r="F43" s="69"/>
    </row>
    <row r="44" spans="1:6" ht="9.9499999999999993" customHeight="1">
      <c r="A44" s="185"/>
      <c r="B44" s="69"/>
      <c r="C44" s="69"/>
      <c r="D44" s="69"/>
      <c r="E44" s="69"/>
      <c r="F44" s="69"/>
    </row>
    <row r="45" spans="1:6" ht="9.9499999999999993" customHeight="1">
      <c r="A45" s="185"/>
      <c r="B45" s="69"/>
      <c r="C45" s="69"/>
      <c r="D45" s="69"/>
      <c r="E45" s="69"/>
      <c r="F45" s="69"/>
    </row>
    <row r="46" spans="1:6" ht="9.9499999999999993" customHeight="1">
      <c r="A46" s="185"/>
      <c r="B46" s="69"/>
      <c r="C46" s="69"/>
      <c r="D46" s="69"/>
      <c r="E46" s="69"/>
      <c r="F46" s="69"/>
    </row>
    <row r="47" spans="1:6" ht="9" customHeight="1">
      <c r="A47" s="186" t="s">
        <v>820</v>
      </c>
    </row>
    <row r="48" spans="1:6" ht="12.95" customHeight="1">
      <c r="A48" s="680" t="s">
        <v>821</v>
      </c>
      <c r="B48" s="677" t="s">
        <v>803</v>
      </c>
      <c r="C48" s="677"/>
      <c r="D48" s="677"/>
      <c r="E48" s="677"/>
      <c r="F48" s="678"/>
    </row>
    <row r="49" spans="1:6" ht="12.95" customHeight="1">
      <c r="A49" s="680"/>
      <c r="B49" s="174">
        <v>2013</v>
      </c>
      <c r="C49" s="175">
        <v>2014</v>
      </c>
      <c r="D49" s="175">
        <v>2015</v>
      </c>
      <c r="E49" s="175">
        <v>2016</v>
      </c>
      <c r="F49" s="175">
        <v>2017</v>
      </c>
    </row>
    <row r="50" spans="1:6" ht="9.9499999999999993" customHeight="1">
      <c r="A50" s="176" t="s">
        <v>146</v>
      </c>
      <c r="B50" s="177">
        <f>SUM(B51:B58)</f>
        <v>1937151</v>
      </c>
      <c r="C50" s="177">
        <f t="shared" ref="C50:F50" si="1">SUM(C51:C58)</f>
        <v>1996481</v>
      </c>
      <c r="D50" s="177">
        <f t="shared" si="1"/>
        <v>2051087</v>
      </c>
      <c r="E50" s="177">
        <f t="shared" si="1"/>
        <v>2142014</v>
      </c>
      <c r="F50" s="177">
        <f t="shared" si="1"/>
        <v>2130582</v>
      </c>
    </row>
    <row r="51" spans="1:6" ht="9.9499999999999993" customHeight="1">
      <c r="A51" s="180" t="s">
        <v>822</v>
      </c>
      <c r="B51" s="179">
        <v>252155</v>
      </c>
      <c r="C51" s="179">
        <v>253243</v>
      </c>
      <c r="D51" s="179">
        <v>254896</v>
      </c>
      <c r="E51" s="179">
        <v>255587</v>
      </c>
      <c r="F51" s="179">
        <v>254070</v>
      </c>
    </row>
    <row r="52" spans="1:6" ht="9.9499999999999993" customHeight="1">
      <c r="A52" s="180" t="s">
        <v>823</v>
      </c>
      <c r="B52" s="179">
        <v>315543</v>
      </c>
      <c r="C52" s="179">
        <v>316151</v>
      </c>
      <c r="D52" s="179">
        <v>314157</v>
      </c>
      <c r="E52" s="179">
        <v>314730</v>
      </c>
      <c r="F52" s="179">
        <v>306807</v>
      </c>
    </row>
    <row r="53" spans="1:6" ht="9.9499999999999993" customHeight="1">
      <c r="A53" s="180" t="s">
        <v>824</v>
      </c>
      <c r="B53" s="179">
        <v>531787</v>
      </c>
      <c r="C53" s="179">
        <v>549646</v>
      </c>
      <c r="D53" s="179">
        <v>565315</v>
      </c>
      <c r="E53" s="179">
        <v>593915</v>
      </c>
      <c r="F53" s="179">
        <v>584881</v>
      </c>
    </row>
    <row r="54" spans="1:6" ht="9.9499999999999993" customHeight="1">
      <c r="A54" s="180" t="s">
        <v>825</v>
      </c>
      <c r="B54" s="179">
        <v>90548</v>
      </c>
      <c r="C54" s="179">
        <v>93220</v>
      </c>
      <c r="D54" s="179">
        <v>95139</v>
      </c>
      <c r="E54" s="179">
        <v>97989</v>
      </c>
      <c r="F54" s="179">
        <v>96778</v>
      </c>
    </row>
    <row r="55" spans="1:6" ht="9.9499999999999993" customHeight="1">
      <c r="A55" s="180" t="s">
        <v>826</v>
      </c>
      <c r="B55" s="179">
        <v>214497</v>
      </c>
      <c r="C55" s="179">
        <v>235853</v>
      </c>
      <c r="D55" s="179">
        <v>259891</v>
      </c>
      <c r="E55" s="179">
        <v>299132</v>
      </c>
      <c r="F55" s="179">
        <v>302448</v>
      </c>
    </row>
    <row r="56" spans="1:6" ht="9.9499999999999993" customHeight="1">
      <c r="A56" s="180" t="s">
        <v>827</v>
      </c>
      <c r="B56" s="179">
        <v>335697</v>
      </c>
      <c r="C56" s="179">
        <v>346677</v>
      </c>
      <c r="D56" s="179">
        <v>356839</v>
      </c>
      <c r="E56" s="179">
        <v>371453</v>
      </c>
      <c r="F56" s="179">
        <v>374398</v>
      </c>
    </row>
    <row r="57" spans="1:6" ht="9.9499999999999993" customHeight="1">
      <c r="A57" s="180" t="s">
        <v>828</v>
      </c>
      <c r="B57" s="179">
        <v>79930</v>
      </c>
      <c r="C57" s="179">
        <v>82536</v>
      </c>
      <c r="D57" s="179">
        <v>84483</v>
      </c>
      <c r="E57" s="179">
        <v>86988</v>
      </c>
      <c r="F57" s="179">
        <v>87642</v>
      </c>
    </row>
    <row r="58" spans="1:6" ht="9.9499999999999993" customHeight="1">
      <c r="A58" s="187" t="s">
        <v>829</v>
      </c>
      <c r="B58" s="188">
        <v>116994</v>
      </c>
      <c r="C58" s="188">
        <v>119155</v>
      </c>
      <c r="D58" s="188">
        <v>120367</v>
      </c>
      <c r="E58" s="188">
        <v>122220</v>
      </c>
      <c r="F58" s="188">
        <v>123558</v>
      </c>
    </row>
    <row r="59" spans="1:6" ht="6.95" customHeight="1">
      <c r="A59" s="23" t="s">
        <v>806</v>
      </c>
    </row>
  </sheetData>
  <mergeCells count="6">
    <mergeCell ref="B3:F3"/>
    <mergeCell ref="B25:F25"/>
    <mergeCell ref="B48:F48"/>
    <mergeCell ref="A3:A4"/>
    <mergeCell ref="A25:A26"/>
    <mergeCell ref="A48:A49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9.42578125" style="2" customWidth="1"/>
    <col min="2" max="6" width="8.42578125" style="2" customWidth="1"/>
    <col min="7" max="16384" width="9.140625" style="2"/>
  </cols>
  <sheetData>
    <row r="1" spans="1:6" ht="9" customHeight="1">
      <c r="A1" s="169" t="s">
        <v>830</v>
      </c>
    </row>
    <row r="2" spans="1:6" ht="9" customHeight="1">
      <c r="A2" s="112" t="s">
        <v>831</v>
      </c>
      <c r="B2" s="3"/>
      <c r="C2" s="3"/>
      <c r="D2" s="3"/>
      <c r="E2" s="3"/>
      <c r="F2" s="3"/>
    </row>
    <row r="3" spans="1:6" ht="12.95" customHeight="1">
      <c r="A3" s="121" t="s">
        <v>832</v>
      </c>
      <c r="B3" s="122">
        <v>2013</v>
      </c>
      <c r="C3" s="123">
        <v>2014</v>
      </c>
      <c r="D3" s="123">
        <v>2015</v>
      </c>
      <c r="E3" s="123">
        <v>2016</v>
      </c>
      <c r="F3" s="123">
        <v>2017</v>
      </c>
    </row>
    <row r="4" spans="1:6" ht="8.1" customHeight="1">
      <c r="A4" s="46" t="s">
        <v>833</v>
      </c>
      <c r="B4" s="170">
        <v>306</v>
      </c>
      <c r="C4" s="170">
        <v>519</v>
      </c>
      <c r="D4" s="170">
        <v>587</v>
      </c>
      <c r="E4" s="170">
        <v>1039</v>
      </c>
      <c r="F4" s="170">
        <v>1279</v>
      </c>
    </row>
    <row r="5" spans="1:6" ht="8.1" customHeight="1">
      <c r="A5" s="46" t="s">
        <v>834</v>
      </c>
      <c r="B5" s="170">
        <v>0</v>
      </c>
      <c r="C5" s="170">
        <v>1</v>
      </c>
      <c r="D5" s="170">
        <v>908</v>
      </c>
      <c r="E5" s="170">
        <v>8438</v>
      </c>
      <c r="F5" s="170">
        <v>430</v>
      </c>
    </row>
    <row r="6" spans="1:6" ht="8.1" customHeight="1">
      <c r="A6" s="46" t="s">
        <v>835</v>
      </c>
      <c r="B6" s="170">
        <v>196</v>
      </c>
      <c r="C6" s="170">
        <v>221</v>
      </c>
      <c r="D6" s="170">
        <v>33</v>
      </c>
      <c r="E6" s="170">
        <v>19</v>
      </c>
      <c r="F6" s="170">
        <v>13</v>
      </c>
    </row>
    <row r="7" spans="1:6" ht="8.1" customHeight="1">
      <c r="A7" s="46" t="s">
        <v>836</v>
      </c>
      <c r="B7" s="170">
        <v>10029</v>
      </c>
      <c r="C7" s="170">
        <v>10788</v>
      </c>
      <c r="D7" s="170">
        <v>21063</v>
      </c>
      <c r="E7" s="170">
        <v>13078</v>
      </c>
      <c r="F7" s="170">
        <v>2816</v>
      </c>
    </row>
    <row r="8" spans="1:6" ht="8.1" customHeight="1">
      <c r="A8" s="46" t="s">
        <v>837</v>
      </c>
      <c r="B8" s="170">
        <v>18</v>
      </c>
      <c r="C8" s="170">
        <v>9536</v>
      </c>
      <c r="D8" s="170">
        <v>7864</v>
      </c>
      <c r="E8" s="170">
        <v>6437</v>
      </c>
      <c r="F8" s="171" t="s">
        <v>149</v>
      </c>
    </row>
    <row r="9" spans="1:6" ht="8.1" customHeight="1">
      <c r="A9" s="46" t="s">
        <v>838</v>
      </c>
      <c r="B9" s="170">
        <v>3</v>
      </c>
      <c r="C9" s="170">
        <v>5</v>
      </c>
      <c r="D9" s="170">
        <v>4</v>
      </c>
      <c r="E9" s="170">
        <v>0</v>
      </c>
      <c r="F9" s="170">
        <v>2</v>
      </c>
    </row>
    <row r="10" spans="1:6" ht="8.1" customHeight="1">
      <c r="A10" s="46" t="s">
        <v>839</v>
      </c>
      <c r="B10" s="170">
        <v>102</v>
      </c>
      <c r="C10" s="170">
        <v>110</v>
      </c>
      <c r="D10" s="170">
        <v>121</v>
      </c>
      <c r="E10" s="170">
        <v>156</v>
      </c>
      <c r="F10" s="170">
        <v>141</v>
      </c>
    </row>
    <row r="11" spans="1:6" ht="8.1" customHeight="1">
      <c r="A11" s="46" t="s">
        <v>840</v>
      </c>
      <c r="B11" s="170">
        <v>119</v>
      </c>
      <c r="C11" s="170">
        <v>126</v>
      </c>
      <c r="D11" s="170">
        <v>132</v>
      </c>
      <c r="E11" s="170">
        <v>182</v>
      </c>
      <c r="F11" s="170">
        <v>226</v>
      </c>
    </row>
    <row r="12" spans="1:6" ht="8.1" customHeight="1">
      <c r="A12" s="46" t="s">
        <v>841</v>
      </c>
      <c r="B12" s="170">
        <v>345</v>
      </c>
      <c r="C12" s="170">
        <v>339</v>
      </c>
      <c r="D12" s="170">
        <v>354</v>
      </c>
      <c r="E12" s="170">
        <v>273</v>
      </c>
      <c r="F12" s="170">
        <v>85</v>
      </c>
    </row>
    <row r="13" spans="1:6" ht="8.1" customHeight="1">
      <c r="A13" s="46" t="s">
        <v>842</v>
      </c>
      <c r="B13" s="170">
        <v>226</v>
      </c>
      <c r="C13" s="170">
        <v>151</v>
      </c>
      <c r="D13" s="170">
        <v>113</v>
      </c>
      <c r="E13" s="170">
        <v>38</v>
      </c>
      <c r="F13" s="170">
        <v>16</v>
      </c>
    </row>
    <row r="14" spans="1:6" ht="8.1" customHeight="1">
      <c r="A14" s="46" t="s">
        <v>843</v>
      </c>
      <c r="B14" s="170">
        <v>60</v>
      </c>
      <c r="C14" s="170">
        <v>91</v>
      </c>
      <c r="D14" s="170">
        <v>71</v>
      </c>
      <c r="E14" s="170">
        <v>86</v>
      </c>
      <c r="F14" s="170">
        <v>125</v>
      </c>
    </row>
    <row r="15" spans="1:6" ht="8.1" customHeight="1">
      <c r="A15" s="46" t="s">
        <v>844</v>
      </c>
      <c r="B15" s="170">
        <v>29</v>
      </c>
      <c r="C15" s="170">
        <v>33</v>
      </c>
      <c r="D15" s="170">
        <v>55</v>
      </c>
      <c r="E15" s="170">
        <v>58</v>
      </c>
      <c r="F15" s="170">
        <v>36</v>
      </c>
    </row>
    <row r="16" spans="1:6" ht="8.1" customHeight="1">
      <c r="A16" s="46" t="s">
        <v>845</v>
      </c>
      <c r="B16" s="170">
        <v>57</v>
      </c>
      <c r="C16" s="170">
        <v>32</v>
      </c>
      <c r="D16" s="170">
        <v>193</v>
      </c>
      <c r="E16" s="170">
        <v>44</v>
      </c>
      <c r="F16" s="170">
        <v>34</v>
      </c>
    </row>
    <row r="17" spans="1:6" ht="8.1" customHeight="1">
      <c r="A17" s="46" t="s">
        <v>846</v>
      </c>
      <c r="B17" s="170">
        <v>25</v>
      </c>
      <c r="C17" s="170">
        <v>40</v>
      </c>
      <c r="D17" s="170">
        <v>35</v>
      </c>
      <c r="E17" s="170">
        <v>27</v>
      </c>
      <c r="F17" s="170">
        <v>48</v>
      </c>
    </row>
    <row r="18" spans="1:6" ht="8.1" customHeight="1">
      <c r="A18" s="46" t="s">
        <v>847</v>
      </c>
      <c r="B18" s="170">
        <v>55</v>
      </c>
      <c r="C18" s="170">
        <v>68</v>
      </c>
      <c r="D18" s="170">
        <v>33</v>
      </c>
      <c r="E18" s="170">
        <v>36</v>
      </c>
      <c r="F18" s="170">
        <v>72</v>
      </c>
    </row>
    <row r="19" spans="1:6" ht="8.1" customHeight="1">
      <c r="A19" s="46" t="s">
        <v>848</v>
      </c>
      <c r="B19" s="170">
        <v>7</v>
      </c>
      <c r="C19" s="170">
        <v>1</v>
      </c>
      <c r="D19" s="170">
        <v>2</v>
      </c>
      <c r="E19" s="170">
        <v>2</v>
      </c>
      <c r="F19" s="170">
        <v>5</v>
      </c>
    </row>
    <row r="20" spans="1:6" ht="8.1" customHeight="1">
      <c r="A20" s="46" t="s">
        <v>849</v>
      </c>
      <c r="B20" s="170">
        <v>45</v>
      </c>
      <c r="C20" s="170">
        <v>22</v>
      </c>
      <c r="D20" s="170">
        <v>21</v>
      </c>
      <c r="E20" s="170">
        <v>19</v>
      </c>
      <c r="F20" s="170">
        <v>11</v>
      </c>
    </row>
    <row r="21" spans="1:6" ht="8.1" customHeight="1">
      <c r="A21" s="46" t="s">
        <v>850</v>
      </c>
      <c r="B21" s="170">
        <v>2</v>
      </c>
      <c r="C21" s="170">
        <v>1</v>
      </c>
      <c r="D21" s="170">
        <v>0</v>
      </c>
      <c r="E21" s="170">
        <v>0</v>
      </c>
      <c r="F21" s="170">
        <v>1</v>
      </c>
    </row>
    <row r="22" spans="1:6" ht="8.1" customHeight="1">
      <c r="A22" s="46" t="s">
        <v>851</v>
      </c>
      <c r="B22" s="170">
        <v>172</v>
      </c>
      <c r="C22" s="170">
        <v>130</v>
      </c>
      <c r="D22" s="170">
        <v>84</v>
      </c>
      <c r="E22" s="170">
        <v>66</v>
      </c>
      <c r="F22" s="170">
        <v>74</v>
      </c>
    </row>
    <row r="23" spans="1:6" ht="8.1" customHeight="1">
      <c r="A23" s="46" t="s">
        <v>852</v>
      </c>
      <c r="B23" s="170">
        <v>405</v>
      </c>
      <c r="C23" s="170">
        <v>420</v>
      </c>
      <c r="D23" s="170">
        <v>369</v>
      </c>
      <c r="E23" s="170">
        <v>310</v>
      </c>
      <c r="F23" s="170">
        <v>416</v>
      </c>
    </row>
    <row r="24" spans="1:6" ht="8.1" customHeight="1">
      <c r="A24" s="46" t="s">
        <v>853</v>
      </c>
      <c r="B24" s="170">
        <v>2</v>
      </c>
      <c r="C24" s="170">
        <v>9</v>
      </c>
      <c r="D24" s="170">
        <v>5</v>
      </c>
      <c r="E24" s="170">
        <v>7</v>
      </c>
      <c r="F24" s="170">
        <v>2</v>
      </c>
    </row>
    <row r="25" spans="1:6" ht="8.1" customHeight="1">
      <c r="A25" s="46" t="s">
        <v>854</v>
      </c>
      <c r="B25" s="170">
        <v>0</v>
      </c>
      <c r="C25" s="170">
        <v>0</v>
      </c>
      <c r="D25" s="170">
        <v>0</v>
      </c>
      <c r="E25" s="170">
        <v>0</v>
      </c>
      <c r="F25" s="170">
        <v>0</v>
      </c>
    </row>
    <row r="26" spans="1:6" ht="8.1" customHeight="1">
      <c r="A26" s="46" t="s">
        <v>855</v>
      </c>
      <c r="B26" s="170">
        <v>1127</v>
      </c>
      <c r="C26" s="170">
        <v>1104</v>
      </c>
      <c r="D26" s="170">
        <v>935</v>
      </c>
      <c r="E26" s="170">
        <v>1079</v>
      </c>
      <c r="F26" s="170">
        <v>1110</v>
      </c>
    </row>
    <row r="27" spans="1:6" ht="8.1" customHeight="1">
      <c r="A27" s="172" t="s">
        <v>856</v>
      </c>
      <c r="B27" s="173">
        <v>0</v>
      </c>
      <c r="C27" s="173">
        <v>1</v>
      </c>
      <c r="D27" s="173">
        <v>91</v>
      </c>
      <c r="E27" s="173">
        <v>3789</v>
      </c>
      <c r="F27" s="173">
        <v>191</v>
      </c>
    </row>
    <row r="28" spans="1:6" ht="8.1" customHeight="1">
      <c r="A28" s="23" t="s">
        <v>857</v>
      </c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2"/>
  <sheetViews>
    <sheetView topLeftCell="A41" zoomScale="200" zoomScaleNormal="200" workbookViewId="0">
      <selection activeCell="A29" sqref="A29"/>
    </sheetView>
  </sheetViews>
  <sheetFormatPr defaultColWidth="9.140625" defaultRowHeight="9" customHeight="1"/>
  <cols>
    <col min="1" max="1" width="17.7109375" style="189" customWidth="1"/>
    <col min="2" max="4" width="14.7109375" style="2" customWidth="1"/>
    <col min="5" max="16384" width="9.140625" style="2"/>
  </cols>
  <sheetData>
    <row r="1" spans="1:5" ht="9.9499999999999993" customHeight="1">
      <c r="A1" s="520" t="s">
        <v>142</v>
      </c>
    </row>
    <row r="2" spans="1:5" ht="9.9499999999999993" customHeight="1">
      <c r="A2" s="441" t="s">
        <v>143</v>
      </c>
      <c r="B2" s="521"/>
      <c r="C2" s="521"/>
      <c r="D2" s="521"/>
    </row>
    <row r="3" spans="1:5" ht="12.95" customHeight="1">
      <c r="A3" s="621" t="s">
        <v>144</v>
      </c>
      <c r="B3" s="619" t="s">
        <v>145</v>
      </c>
      <c r="C3" s="619"/>
      <c r="D3" s="620"/>
    </row>
    <row r="4" spans="1:5" ht="12.95" customHeight="1">
      <c r="A4" s="621"/>
      <c r="B4" s="489" t="s">
        <v>146</v>
      </c>
      <c r="C4" s="523" t="s">
        <v>147</v>
      </c>
      <c r="D4" s="524" t="s">
        <v>148</v>
      </c>
    </row>
    <row r="5" spans="1:5" ht="9.9499999999999993" customHeight="1">
      <c r="A5" s="16">
        <v>2013</v>
      </c>
      <c r="B5" s="210">
        <f>C5+D5</f>
        <v>3305.7999999999997</v>
      </c>
      <c r="C5" s="525">
        <v>2363.2849999999999</v>
      </c>
      <c r="D5" s="525">
        <v>942.51499999999999</v>
      </c>
    </row>
    <row r="6" spans="1:5" ht="9.9499999999999993" customHeight="1">
      <c r="A6" s="16">
        <v>2014</v>
      </c>
      <c r="B6" s="210">
        <f>C6+D6</f>
        <v>3326</v>
      </c>
      <c r="C6" s="525">
        <v>2383.6570000000002</v>
      </c>
      <c r="D6" s="525">
        <v>942.34299999999996</v>
      </c>
      <c r="E6" s="237"/>
    </row>
    <row r="7" spans="1:5" ht="9.9499999999999993" customHeight="1">
      <c r="A7" s="16">
        <v>2015</v>
      </c>
      <c r="B7" s="210">
        <f>C7+D7</f>
        <v>3334</v>
      </c>
      <c r="C7" s="525">
        <v>2465</v>
      </c>
      <c r="D7" s="525">
        <v>869</v>
      </c>
      <c r="E7" s="237"/>
    </row>
    <row r="8" spans="1:5" ht="9.9499999999999993" customHeight="1">
      <c r="A8" s="16">
        <v>2016</v>
      </c>
      <c r="B8" s="210">
        <v>3352.194</v>
      </c>
      <c r="C8" s="525" t="s">
        <v>149</v>
      </c>
      <c r="D8" s="525" t="s">
        <v>149</v>
      </c>
      <c r="E8" s="237"/>
    </row>
    <row r="9" spans="1:5" ht="9.9499999999999993" customHeight="1">
      <c r="A9" s="526">
        <v>2017</v>
      </c>
      <c r="B9" s="527">
        <v>3369.183</v>
      </c>
      <c r="C9" s="528" t="s">
        <v>149</v>
      </c>
      <c r="D9" s="528" t="s">
        <v>149</v>
      </c>
      <c r="E9" s="237"/>
    </row>
    <row r="10" spans="1:5" ht="6.95" customHeight="1">
      <c r="A10" s="23" t="s">
        <v>150</v>
      </c>
      <c r="B10" s="529"/>
    </row>
    <row r="11" spans="1:5" ht="9.1999999999999993" customHeight="1">
      <c r="A11" s="530"/>
    </row>
    <row r="12" spans="1:5" ht="9.1999999999999993" customHeight="1">
      <c r="A12" s="530"/>
    </row>
    <row r="13" spans="1:5" ht="9.1999999999999993" customHeight="1">
      <c r="A13" s="530"/>
    </row>
    <row r="14" spans="1:5" ht="9.1999999999999993" customHeight="1">
      <c r="A14" s="530"/>
    </row>
    <row r="15" spans="1:5" ht="9.1999999999999993" customHeight="1">
      <c r="A15" s="530"/>
    </row>
    <row r="16" spans="1:5" ht="9.1999999999999993" customHeight="1">
      <c r="A16" s="530"/>
    </row>
    <row r="17" spans="1:4" ht="9.1999999999999993" customHeight="1">
      <c r="A17" s="530"/>
    </row>
    <row r="18" spans="1:4" ht="9.1999999999999993" customHeight="1">
      <c r="A18" s="530"/>
    </row>
    <row r="19" spans="1:4" ht="9.1999999999999993" customHeight="1">
      <c r="A19" s="530"/>
    </row>
    <row r="20" spans="1:4" ht="9.1999999999999993" customHeight="1"/>
    <row r="21" spans="1:4" ht="9.1999999999999993" customHeight="1"/>
    <row r="22" spans="1:4" ht="9.9499999999999993" customHeight="1">
      <c r="A22" s="531"/>
      <c r="B22" s="531"/>
      <c r="C22" s="531"/>
      <c r="D22" s="531"/>
    </row>
    <row r="24" spans="1:4" ht="7.5" customHeight="1">
      <c r="A24" s="23"/>
      <c r="B24" s="23"/>
      <c r="C24" s="23"/>
      <c r="D24" s="23"/>
    </row>
    <row r="25" spans="1:4" ht="9.9499999999999993" customHeight="1">
      <c r="A25" s="441" t="s">
        <v>151</v>
      </c>
    </row>
    <row r="26" spans="1:4" ht="12.95" customHeight="1">
      <c r="A26" s="621" t="s">
        <v>144</v>
      </c>
      <c r="B26" s="619" t="s">
        <v>145</v>
      </c>
      <c r="C26" s="619"/>
      <c r="D26" s="620"/>
    </row>
    <row r="27" spans="1:4" ht="12.95" customHeight="1">
      <c r="A27" s="621"/>
      <c r="B27" s="489" t="s">
        <v>146</v>
      </c>
      <c r="C27" s="523" t="s">
        <v>152</v>
      </c>
      <c r="D27" s="524" t="s">
        <v>153</v>
      </c>
    </row>
    <row r="28" spans="1:4" ht="9.9499999999999993" customHeight="1">
      <c r="A28" s="16">
        <v>2013</v>
      </c>
      <c r="B28" s="210">
        <f>C28+D28</f>
        <v>3305.8</v>
      </c>
      <c r="C28" s="525">
        <v>1569.7070000000001</v>
      </c>
      <c r="D28" s="525">
        <v>1736.0930000000001</v>
      </c>
    </row>
    <row r="29" spans="1:4" ht="9.9499999999999993" customHeight="1">
      <c r="A29" s="16">
        <v>2014</v>
      </c>
      <c r="B29" s="210">
        <f>C29+D29</f>
        <v>3326</v>
      </c>
      <c r="C29" s="525">
        <v>1607.6579999999999</v>
      </c>
      <c r="D29" s="525">
        <v>1718.3420000000001</v>
      </c>
    </row>
    <row r="30" spans="1:4" ht="9.9499999999999993" customHeight="1">
      <c r="A30" s="16">
        <v>2015</v>
      </c>
      <c r="B30" s="210">
        <f>C30+D30</f>
        <v>3334.05</v>
      </c>
      <c r="C30" s="525">
        <v>1584.8530000000001</v>
      </c>
      <c r="D30" s="525">
        <v>1749.1969999999999</v>
      </c>
    </row>
    <row r="31" spans="1:4" ht="9.9499999999999993" customHeight="1">
      <c r="A31" s="16">
        <v>2016</v>
      </c>
      <c r="B31" s="210">
        <f>SUM(C31:D31)</f>
        <v>3352.194</v>
      </c>
      <c r="C31" s="525">
        <v>1600.2329999999999</v>
      </c>
      <c r="D31" s="525">
        <v>1751.961</v>
      </c>
    </row>
    <row r="32" spans="1:4" ht="9.9499999999999993" customHeight="1">
      <c r="A32" s="526">
        <v>2017</v>
      </c>
      <c r="B32" s="527">
        <f>SUM(C32:D32)</f>
        <v>3369.183</v>
      </c>
      <c r="C32" s="528">
        <v>1607.597</v>
      </c>
      <c r="D32" s="528">
        <v>1761.586</v>
      </c>
    </row>
    <row r="33" spans="1:1" ht="6.95" customHeight="1">
      <c r="A33" s="23" t="s">
        <v>150</v>
      </c>
    </row>
    <row r="34" spans="1:1" ht="9.4" customHeight="1"/>
    <row r="35" spans="1:1" ht="9.4" customHeight="1"/>
    <row r="36" spans="1:1" ht="9.4" customHeight="1"/>
    <row r="37" spans="1:1" ht="9.4" customHeight="1"/>
    <row r="38" spans="1:1" ht="9.4" customHeight="1"/>
    <row r="39" spans="1:1" ht="9.4" customHeight="1"/>
    <row r="40" spans="1:1" ht="9.4" customHeight="1"/>
    <row r="41" spans="1:1" ht="9.4" customHeight="1"/>
    <row r="42" spans="1:1" ht="9.4" customHeight="1"/>
    <row r="43" spans="1:1" ht="9.4" customHeight="1"/>
    <row r="44" spans="1:1" ht="9.4" customHeight="1"/>
    <row r="45" spans="1:1" ht="9.4" customHeight="1"/>
    <row r="46" spans="1:1" ht="9.4" customHeight="1"/>
    <row r="47" spans="1:1" ht="7.5" customHeight="1"/>
    <row r="48" spans="1:1" ht="7.5" customHeight="1"/>
    <row r="49" spans="1:4" ht="9.9499999999999993" customHeight="1">
      <c r="A49" s="441" t="s">
        <v>154</v>
      </c>
    </row>
    <row r="50" spans="1:4" ht="9.9499999999999993" customHeight="1">
      <c r="A50" s="532" t="s">
        <v>155</v>
      </c>
    </row>
    <row r="51" spans="1:4" ht="20.100000000000001" customHeight="1">
      <c r="A51" s="522" t="s">
        <v>156</v>
      </c>
      <c r="B51" s="489" t="s">
        <v>157</v>
      </c>
      <c r="C51" s="489" t="s">
        <v>158</v>
      </c>
      <c r="D51" s="480" t="s">
        <v>159</v>
      </c>
    </row>
    <row r="52" spans="1:4" s="347" customFormat="1" ht="9" customHeight="1">
      <c r="A52" s="211" t="s">
        <v>160</v>
      </c>
      <c r="B52" s="170">
        <v>1029129</v>
      </c>
      <c r="C52" s="533">
        <v>509.55200000000002</v>
      </c>
      <c r="D52" s="533">
        <f t="shared" ref="D52:D70" si="0">B52/C52</f>
        <v>2019.6741451314094</v>
      </c>
    </row>
    <row r="53" spans="1:4" s="347" customFormat="1" ht="9" customHeight="1">
      <c r="A53" s="211" t="s">
        <v>161</v>
      </c>
      <c r="B53" s="170">
        <v>234185</v>
      </c>
      <c r="C53" s="533">
        <v>345.65499999999997</v>
      </c>
      <c r="D53" s="533">
        <f t="shared" si="0"/>
        <v>677.5108128046752</v>
      </c>
    </row>
    <row r="54" spans="1:4" s="347" customFormat="1" ht="9" customHeight="1">
      <c r="A54" s="211" t="s">
        <v>162</v>
      </c>
      <c r="B54" s="170">
        <v>76019</v>
      </c>
      <c r="C54" s="533">
        <v>299.11</v>
      </c>
      <c r="D54" s="533">
        <f t="shared" si="0"/>
        <v>254.1506469191936</v>
      </c>
    </row>
    <row r="55" spans="1:4" s="347" customFormat="1" ht="9" customHeight="1">
      <c r="A55" s="211" t="s">
        <v>163</v>
      </c>
      <c r="B55" s="170">
        <v>74208</v>
      </c>
      <c r="C55" s="533">
        <v>450.95800000000003</v>
      </c>
      <c r="D55" s="533">
        <f t="shared" si="0"/>
        <v>164.55634449327874</v>
      </c>
    </row>
    <row r="56" spans="1:4" s="347" customFormat="1" ht="9" customHeight="1">
      <c r="A56" s="211" t="s">
        <v>164</v>
      </c>
      <c r="B56" s="170">
        <v>66477</v>
      </c>
      <c r="C56" s="533">
        <v>420.72</v>
      </c>
      <c r="D56" s="533">
        <f t="shared" si="0"/>
        <v>158.00770108385623</v>
      </c>
    </row>
    <row r="57" spans="1:4" s="347" customFormat="1" ht="9" customHeight="1">
      <c r="A57" s="211" t="s">
        <v>165</v>
      </c>
      <c r="B57" s="170">
        <v>64497</v>
      </c>
      <c r="C57" s="533">
        <v>689.875</v>
      </c>
      <c r="D57" s="533">
        <f t="shared" si="0"/>
        <v>93.490849791628918</v>
      </c>
    </row>
    <row r="58" spans="1:4" s="347" customFormat="1" ht="9" customHeight="1">
      <c r="A58" s="211" t="s">
        <v>166</v>
      </c>
      <c r="B58" s="170">
        <v>61827</v>
      </c>
      <c r="C58" s="533">
        <v>360.88200000000001</v>
      </c>
      <c r="D58" s="533">
        <f t="shared" si="0"/>
        <v>171.32192794320582</v>
      </c>
    </row>
    <row r="59" spans="1:4" s="347" customFormat="1" ht="9" customHeight="1">
      <c r="A59" s="211" t="s">
        <v>167</v>
      </c>
      <c r="B59" s="170">
        <v>57548</v>
      </c>
      <c r="C59" s="533">
        <v>312.70800000000003</v>
      </c>
      <c r="D59" s="533">
        <f t="shared" si="0"/>
        <v>184.03110889392019</v>
      </c>
    </row>
    <row r="60" spans="1:4" s="347" customFormat="1" ht="9" customHeight="1">
      <c r="A60" s="211" t="s">
        <v>90</v>
      </c>
      <c r="B60" s="170">
        <v>57498</v>
      </c>
      <c r="C60" s="533">
        <v>898.625</v>
      </c>
      <c r="D60" s="533">
        <f t="shared" si="0"/>
        <v>63.984420642648487</v>
      </c>
    </row>
    <row r="61" spans="1:4" s="347" customFormat="1" ht="9" customHeight="1">
      <c r="A61" s="211" t="s">
        <v>168</v>
      </c>
      <c r="B61" s="170">
        <v>52597</v>
      </c>
      <c r="C61" s="533">
        <v>626.69000000000005</v>
      </c>
      <c r="D61" s="533">
        <f t="shared" si="0"/>
        <v>83.928257990393973</v>
      </c>
    </row>
    <row r="62" spans="1:4" s="347" customFormat="1" ht="9" customHeight="1">
      <c r="A62" s="211" t="s">
        <v>169</v>
      </c>
      <c r="B62" s="170">
        <v>52260</v>
      </c>
      <c r="C62" s="533">
        <v>332.14</v>
      </c>
      <c r="D62" s="533">
        <f t="shared" si="0"/>
        <v>157.34328897452883</v>
      </c>
    </row>
    <row r="63" spans="1:4" s="347" customFormat="1" ht="9" customHeight="1">
      <c r="A63" s="211" t="s">
        <v>170</v>
      </c>
      <c r="B63" s="170">
        <v>48232</v>
      </c>
      <c r="C63" s="533">
        <v>437.87799999999999</v>
      </c>
      <c r="D63" s="533">
        <f t="shared" si="0"/>
        <v>110.1494023449454</v>
      </c>
    </row>
    <row r="64" spans="1:4" s="347" customFormat="1" ht="9" customHeight="1">
      <c r="A64" s="211" t="s">
        <v>171</v>
      </c>
      <c r="B64" s="170">
        <v>47744</v>
      </c>
      <c r="C64" s="533">
        <v>533.25800000000004</v>
      </c>
      <c r="D64" s="533">
        <f t="shared" si="0"/>
        <v>89.532646486316182</v>
      </c>
    </row>
    <row r="65" spans="1:4" s="347" customFormat="1" ht="9" customHeight="1">
      <c r="A65" s="211" t="s">
        <v>172</v>
      </c>
      <c r="B65" s="170">
        <v>44666</v>
      </c>
      <c r="C65" s="533">
        <v>299.22300000000001</v>
      </c>
      <c r="D65" s="533">
        <f t="shared" si="0"/>
        <v>149.27328447345289</v>
      </c>
    </row>
    <row r="66" spans="1:4" s="347" customFormat="1" ht="9" customHeight="1">
      <c r="A66" s="211" t="s">
        <v>173</v>
      </c>
      <c r="B66" s="170">
        <v>41279</v>
      </c>
      <c r="C66" s="533">
        <v>514.35199999999998</v>
      </c>
      <c r="D66" s="533">
        <f t="shared" si="0"/>
        <v>80.254378324571505</v>
      </c>
    </row>
    <row r="67" spans="1:4" s="347" customFormat="1" ht="9" customHeight="1">
      <c r="A67" s="211" t="s">
        <v>174</v>
      </c>
      <c r="B67" s="170">
        <v>35552</v>
      </c>
      <c r="C67" s="533">
        <v>251.066</v>
      </c>
      <c r="D67" s="533">
        <f t="shared" si="0"/>
        <v>141.60419969251114</v>
      </c>
    </row>
    <row r="68" spans="1:4" s="347" customFormat="1" ht="9" customHeight="1">
      <c r="A68" s="211" t="s">
        <v>175</v>
      </c>
      <c r="B68" s="170">
        <v>34961</v>
      </c>
      <c r="C68" s="533">
        <v>397.36700000000002</v>
      </c>
      <c r="D68" s="533">
        <f t="shared" si="0"/>
        <v>87.981639139636655</v>
      </c>
    </row>
    <row r="69" spans="1:4" s="347" customFormat="1" ht="9" customHeight="1">
      <c r="A69" s="211" t="s">
        <v>176</v>
      </c>
      <c r="B69" s="170">
        <v>34551</v>
      </c>
      <c r="C69" s="533">
        <v>315.16800000000001</v>
      </c>
      <c r="D69" s="533">
        <f t="shared" si="0"/>
        <v>109.62724642095644</v>
      </c>
    </row>
    <row r="70" spans="1:4" s="347" customFormat="1" ht="9" customHeight="1">
      <c r="A70" s="211" t="s">
        <v>177</v>
      </c>
      <c r="B70" s="170">
        <v>32940</v>
      </c>
      <c r="C70" s="533">
        <v>334.04700000000003</v>
      </c>
      <c r="D70" s="533">
        <f t="shared" si="0"/>
        <v>98.608878391364087</v>
      </c>
    </row>
    <row r="71" spans="1:4" s="347" customFormat="1" ht="9" customHeight="1">
      <c r="A71" s="534" t="s">
        <v>178</v>
      </c>
      <c r="B71" s="535">
        <v>32626</v>
      </c>
      <c r="C71" s="536">
        <v>494.49799999999999</v>
      </c>
      <c r="D71" s="536">
        <f t="shared" ref="D71" si="1">B71/C71</f>
        <v>65.978022155802449</v>
      </c>
    </row>
    <row r="72" spans="1:4" ht="6.95" customHeight="1">
      <c r="A72" s="23" t="s">
        <v>179</v>
      </c>
    </row>
  </sheetData>
  <sortState ref="A55:D73">
    <sortCondition descending="1" ref="B55:B73"/>
  </sortState>
  <mergeCells count="4">
    <mergeCell ref="B3:D3"/>
    <mergeCell ref="B26:D26"/>
    <mergeCell ref="A3:A4"/>
    <mergeCell ref="A26:A27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2.28515625" style="2" customWidth="1"/>
    <col min="2" max="6" width="9.85546875" style="2" customWidth="1"/>
    <col min="7" max="16384" width="9.140625" style="2"/>
  </cols>
  <sheetData>
    <row r="1" spans="1:6" ht="9" customHeight="1">
      <c r="A1" s="112" t="s">
        <v>858</v>
      </c>
      <c r="B1" s="3"/>
      <c r="C1" s="3"/>
      <c r="D1" s="162"/>
      <c r="E1" s="3"/>
      <c r="F1" s="3"/>
    </row>
    <row r="2" spans="1:6" s="3" customFormat="1" ht="12.95" customHeight="1">
      <c r="A2" s="679" t="s">
        <v>144</v>
      </c>
      <c r="B2" s="681" t="s">
        <v>859</v>
      </c>
      <c r="C2" s="681"/>
      <c r="D2" s="681"/>
      <c r="E2" s="681"/>
      <c r="F2" s="682"/>
    </row>
    <row r="3" spans="1:6" s="3" customFormat="1" ht="12.95" customHeight="1">
      <c r="A3" s="679"/>
      <c r="B3" s="164" t="s">
        <v>561</v>
      </c>
      <c r="C3" s="164" t="s">
        <v>566</v>
      </c>
      <c r="D3" s="164" t="s">
        <v>567</v>
      </c>
      <c r="E3" s="164" t="s">
        <v>860</v>
      </c>
      <c r="F3" s="163" t="s">
        <v>146</v>
      </c>
    </row>
    <row r="4" spans="1:6" ht="9" customHeight="1">
      <c r="A4" s="16">
        <v>2013</v>
      </c>
      <c r="B4" s="165">
        <v>3</v>
      </c>
      <c r="C4" s="165">
        <v>126</v>
      </c>
      <c r="D4" s="165">
        <v>1358</v>
      </c>
      <c r="E4" s="165">
        <v>1347</v>
      </c>
      <c r="F4" s="166">
        <f>B4+C4+D4+E4</f>
        <v>2834</v>
      </c>
    </row>
    <row r="5" spans="1:6" ht="9" customHeight="1">
      <c r="A5" s="16">
        <v>2014</v>
      </c>
      <c r="B5" s="165">
        <v>3</v>
      </c>
      <c r="C5" s="165">
        <v>134</v>
      </c>
      <c r="D5" s="165">
        <v>1394</v>
      </c>
      <c r="E5" s="165">
        <v>1441</v>
      </c>
      <c r="F5" s="166">
        <f>B5+C5+D5+E5</f>
        <v>2972</v>
      </c>
    </row>
    <row r="6" spans="1:6" ht="9" customHeight="1">
      <c r="A6" s="16">
        <v>2015</v>
      </c>
      <c r="B6" s="165" t="s">
        <v>149</v>
      </c>
      <c r="C6" s="165" t="s">
        <v>149</v>
      </c>
      <c r="D6" s="165" t="s">
        <v>149</v>
      </c>
      <c r="E6" s="165" t="s">
        <v>149</v>
      </c>
      <c r="F6" s="166">
        <v>3060</v>
      </c>
    </row>
    <row r="7" spans="1:6" ht="9" customHeight="1">
      <c r="A7" s="16">
        <v>2016</v>
      </c>
      <c r="B7" s="165" t="s">
        <v>149</v>
      </c>
      <c r="C7" s="165" t="s">
        <v>149</v>
      </c>
      <c r="D7" s="165" t="s">
        <v>149</v>
      </c>
      <c r="E7" s="165" t="s">
        <v>149</v>
      </c>
      <c r="F7" s="166">
        <v>3208</v>
      </c>
    </row>
    <row r="8" spans="1:6" ht="11.1" customHeight="1">
      <c r="A8" s="159">
        <v>2017</v>
      </c>
      <c r="B8" s="167" t="s">
        <v>149</v>
      </c>
      <c r="C8" s="167" t="s">
        <v>149</v>
      </c>
      <c r="D8" s="167" t="s">
        <v>149</v>
      </c>
      <c r="E8" s="167" t="s">
        <v>149</v>
      </c>
      <c r="F8" s="168">
        <v>3339</v>
      </c>
    </row>
    <row r="9" spans="1:6" ht="6.95" customHeight="1">
      <c r="A9" s="23" t="s">
        <v>861</v>
      </c>
    </row>
    <row r="10" spans="1:6" ht="9" customHeight="1">
      <c r="A10" s="23" t="s">
        <v>862</v>
      </c>
    </row>
    <row r="11" spans="1:6" ht="6.95" customHeight="1"/>
    <row r="12" spans="1:6" ht="6.95" customHeight="1"/>
    <row r="13" spans="1:6" ht="9" customHeight="1">
      <c r="A13" s="112" t="s">
        <v>863</v>
      </c>
      <c r="B13" s="3"/>
      <c r="C13" s="3"/>
      <c r="D13" s="162"/>
      <c r="E13" s="3"/>
      <c r="F13" s="3"/>
    </row>
    <row r="14" spans="1:6" ht="12.95" customHeight="1">
      <c r="A14" s="679" t="s">
        <v>144</v>
      </c>
      <c r="B14" s="681" t="s">
        <v>864</v>
      </c>
      <c r="C14" s="681"/>
      <c r="D14" s="681"/>
      <c r="E14" s="681"/>
      <c r="F14" s="682"/>
    </row>
    <row r="15" spans="1:6" ht="12.95" customHeight="1">
      <c r="A15" s="679"/>
      <c r="B15" s="164" t="s">
        <v>561</v>
      </c>
      <c r="C15" s="164" t="s">
        <v>566</v>
      </c>
      <c r="D15" s="164" t="s">
        <v>567</v>
      </c>
      <c r="E15" s="164" t="s">
        <v>860</v>
      </c>
      <c r="F15" s="163" t="s">
        <v>146</v>
      </c>
    </row>
    <row r="16" spans="1:6" ht="9.9499999999999993" customHeight="1">
      <c r="A16" s="16">
        <v>2013</v>
      </c>
      <c r="B16" s="165">
        <v>221</v>
      </c>
      <c r="C16" s="165">
        <v>1013</v>
      </c>
      <c r="D16" s="165">
        <v>1221</v>
      </c>
      <c r="E16" s="165">
        <v>4359</v>
      </c>
      <c r="F16" s="166">
        <f>B16+C16+D16+E16</f>
        <v>6814</v>
      </c>
    </row>
    <row r="17" spans="1:6" ht="9.9499999999999993" customHeight="1">
      <c r="A17" s="16">
        <v>2014</v>
      </c>
      <c r="B17" s="165">
        <v>245</v>
      </c>
      <c r="C17" s="165">
        <v>979</v>
      </c>
      <c r="D17" s="165">
        <v>1217</v>
      </c>
      <c r="E17" s="165">
        <v>4607</v>
      </c>
      <c r="F17" s="166">
        <f>B17+C17+D17+E17</f>
        <v>7048</v>
      </c>
    </row>
    <row r="18" spans="1:6" ht="9.9499999999999993" customHeight="1">
      <c r="A18" s="16">
        <v>2015</v>
      </c>
      <c r="B18" s="165" t="s">
        <v>149</v>
      </c>
      <c r="C18" s="165" t="s">
        <v>149</v>
      </c>
      <c r="D18" s="165" t="s">
        <v>149</v>
      </c>
      <c r="E18" s="165" t="s">
        <v>149</v>
      </c>
      <c r="F18" s="166">
        <v>7180</v>
      </c>
    </row>
    <row r="19" spans="1:6" ht="9.9499999999999993" customHeight="1">
      <c r="A19" s="16">
        <v>2016</v>
      </c>
      <c r="B19" s="165" t="s">
        <v>149</v>
      </c>
      <c r="C19" s="165" t="s">
        <v>149</v>
      </c>
      <c r="D19" s="165" t="s">
        <v>149</v>
      </c>
      <c r="E19" s="165" t="s">
        <v>149</v>
      </c>
      <c r="F19" s="166">
        <v>7198</v>
      </c>
    </row>
    <row r="20" spans="1:6" ht="9" customHeight="1">
      <c r="A20" s="159">
        <v>2017</v>
      </c>
      <c r="B20" s="167" t="s">
        <v>149</v>
      </c>
      <c r="C20" s="167" t="s">
        <v>149</v>
      </c>
      <c r="D20" s="167" t="s">
        <v>149</v>
      </c>
      <c r="E20" s="167" t="s">
        <v>149</v>
      </c>
      <c r="F20" s="168">
        <v>7164</v>
      </c>
    </row>
    <row r="21" spans="1:6" ht="6.95" customHeight="1">
      <c r="A21" s="23" t="s">
        <v>861</v>
      </c>
    </row>
    <row r="22" spans="1:6" ht="6.95" customHeight="1">
      <c r="A22" s="23" t="s">
        <v>865</v>
      </c>
    </row>
    <row r="23" spans="1:6" ht="6.95" customHeight="1">
      <c r="A23" s="23" t="s">
        <v>866</v>
      </c>
    </row>
  </sheetData>
  <mergeCells count="4">
    <mergeCell ref="B2:F2"/>
    <mergeCell ref="B14:F14"/>
    <mergeCell ref="A2:A3"/>
    <mergeCell ref="A14:A15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1.85546875" style="2" customWidth="1"/>
    <col min="2" max="4" width="15.85546875" style="2" customWidth="1"/>
    <col min="5" max="6" width="10" style="2" customWidth="1"/>
    <col min="7" max="10" width="5.7109375" style="2" customWidth="1"/>
    <col min="11" max="11" width="6.28515625" style="2" customWidth="1"/>
    <col min="12" max="12" width="5.7109375" style="2" customWidth="1"/>
    <col min="13" max="13" width="6.5703125" style="2" customWidth="1"/>
    <col min="14" max="14" width="7.42578125" style="2" customWidth="1"/>
    <col min="15" max="16384" width="9.140625" style="2"/>
  </cols>
  <sheetData>
    <row r="1" spans="1:5" ht="9" customHeight="1">
      <c r="A1" s="154" t="s">
        <v>867</v>
      </c>
    </row>
    <row r="2" spans="1:5" ht="12.95" customHeight="1">
      <c r="A2" s="685" t="s">
        <v>144</v>
      </c>
      <c r="B2" s="683" t="s">
        <v>868</v>
      </c>
      <c r="C2" s="683"/>
      <c r="D2" s="684"/>
    </row>
    <row r="3" spans="1:5" ht="12.95" customHeight="1">
      <c r="A3" s="685"/>
      <c r="B3" s="156" t="s">
        <v>869</v>
      </c>
      <c r="C3" s="156" t="s">
        <v>870</v>
      </c>
      <c r="D3" s="155" t="s">
        <v>146</v>
      </c>
    </row>
    <row r="4" spans="1:5" ht="9.9499999999999993" customHeight="1">
      <c r="A4" s="16">
        <v>2013</v>
      </c>
      <c r="B4" s="157">
        <v>56604</v>
      </c>
      <c r="C4" s="157">
        <v>108600</v>
      </c>
      <c r="D4" s="158">
        <f>B4+C4</f>
        <v>165204</v>
      </c>
    </row>
    <row r="5" spans="1:5" ht="9.9499999999999993" customHeight="1">
      <c r="A5" s="16">
        <v>2014</v>
      </c>
      <c r="B5" s="157">
        <v>49877</v>
      </c>
      <c r="C5" s="157">
        <v>107102</v>
      </c>
      <c r="D5" s="158">
        <f>B5+C5</f>
        <v>156979</v>
      </c>
    </row>
    <row r="6" spans="1:5" ht="9.9499999999999993" customHeight="1">
      <c r="A6" s="16">
        <v>2015</v>
      </c>
      <c r="B6" s="157" t="s">
        <v>149</v>
      </c>
      <c r="C6" s="157" t="s">
        <v>149</v>
      </c>
      <c r="D6" s="158">
        <v>154908</v>
      </c>
    </row>
    <row r="7" spans="1:5" ht="9.9499999999999993" customHeight="1">
      <c r="A7" s="16">
        <v>2016</v>
      </c>
      <c r="B7" s="157" t="s">
        <v>149</v>
      </c>
      <c r="C7" s="157" t="s">
        <v>149</v>
      </c>
      <c r="D7" s="158">
        <v>159644</v>
      </c>
    </row>
    <row r="8" spans="1:5" ht="9.9499999999999993" customHeight="1">
      <c r="A8" s="159">
        <v>2017</v>
      </c>
      <c r="B8" s="160" t="s">
        <v>149</v>
      </c>
      <c r="C8" s="160" t="s">
        <v>149</v>
      </c>
      <c r="D8" s="161">
        <v>161602</v>
      </c>
    </row>
    <row r="9" spans="1:5" ht="6.95" customHeight="1">
      <c r="A9" s="23" t="s">
        <v>871</v>
      </c>
    </row>
    <row r="10" spans="1:5" ht="6.95" customHeight="1">
      <c r="A10" s="23" t="s">
        <v>872</v>
      </c>
    </row>
    <row r="11" spans="1:5" ht="9.9499999999999993" customHeight="1"/>
    <row r="12" spans="1:5" ht="9.9499999999999993" customHeight="1"/>
    <row r="13" spans="1:5" ht="9.9499999999999993" customHeight="1">
      <c r="E13" s="9"/>
    </row>
    <row r="14" spans="1:5" ht="9.9499999999999993" customHeight="1"/>
    <row r="15" spans="1:5" ht="9.9499999999999993" customHeight="1"/>
    <row r="16" spans="1:5" ht="9.9499999999999993" customHeight="1"/>
    <row r="17" spans="1:1" ht="9.9499999999999993" customHeight="1"/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9.9499999999999993" customHeight="1">
      <c r="A22" s="23"/>
    </row>
    <row r="23" spans="1:1" ht="12.95" customHeight="1">
      <c r="A23" s="23"/>
    </row>
    <row r="24" spans="1:1" ht="9.9499999999999993" customHeight="1"/>
    <row r="25" spans="1:1" ht="9.9499999999999993" customHeight="1"/>
    <row r="26" spans="1:1" ht="9.9499999999999993" customHeight="1"/>
    <row r="27" spans="1:1" ht="9.9499999999999993" customHeight="1"/>
    <row r="28" spans="1:1" ht="9.9499999999999993" customHeight="1"/>
    <row r="29" spans="1:1" ht="9.9499999999999993" customHeight="1"/>
    <row r="30" spans="1:1" ht="9.9499999999999993" customHeight="1"/>
  </sheetData>
  <mergeCells count="2">
    <mergeCell ref="B2:D2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topLeftCell="A2" zoomScale="200" zoomScaleNormal="200" workbookViewId="0">
      <selection activeCell="A29" sqref="A29"/>
    </sheetView>
  </sheetViews>
  <sheetFormatPr defaultColWidth="9.140625" defaultRowHeight="9" customHeight="1"/>
  <cols>
    <col min="1" max="1" width="10.5703125" style="2" customWidth="1"/>
    <col min="2" max="7" width="8.5703125" style="2" customWidth="1"/>
    <col min="8" max="16384" width="9.140625" style="2"/>
  </cols>
  <sheetData>
    <row r="1" spans="1:8" ht="9" customHeight="1">
      <c r="A1" s="140" t="s">
        <v>873</v>
      </c>
      <c r="B1" s="141"/>
    </row>
    <row r="2" spans="1:8" ht="9" customHeight="1">
      <c r="A2" s="112" t="s">
        <v>874</v>
      </c>
      <c r="B2" s="142"/>
    </row>
    <row r="3" spans="1:8" ht="12.95" customHeight="1">
      <c r="A3" s="690" t="s">
        <v>144</v>
      </c>
      <c r="B3" s="686" t="s">
        <v>875</v>
      </c>
      <c r="C3" s="686"/>
      <c r="D3" s="686"/>
      <c r="E3" s="686"/>
      <c r="F3" s="686"/>
      <c r="G3" s="687"/>
    </row>
    <row r="4" spans="1:8" ht="12.95" customHeight="1">
      <c r="A4" s="690"/>
      <c r="B4" s="686" t="s">
        <v>876</v>
      </c>
      <c r="C4" s="686"/>
      <c r="D4" s="686"/>
      <c r="E4" s="686" t="s">
        <v>877</v>
      </c>
      <c r="F4" s="686"/>
      <c r="G4" s="687"/>
    </row>
    <row r="5" spans="1:8" ht="12.95" customHeight="1">
      <c r="A5" s="690"/>
      <c r="B5" s="143" t="s">
        <v>146</v>
      </c>
      <c r="C5" s="144" t="s">
        <v>878</v>
      </c>
      <c r="D5" s="144" t="s">
        <v>148</v>
      </c>
      <c r="E5" s="143" t="s">
        <v>146</v>
      </c>
      <c r="F5" s="144" t="s">
        <v>878</v>
      </c>
      <c r="G5" s="145" t="s">
        <v>148</v>
      </c>
    </row>
    <row r="6" spans="1:8" ht="9.9499999999999993" customHeight="1">
      <c r="A6" s="16">
        <v>2013</v>
      </c>
      <c r="B6" s="146">
        <f>C6+D6</f>
        <v>67084</v>
      </c>
      <c r="C6" s="147">
        <v>43066</v>
      </c>
      <c r="D6" s="147">
        <v>24018</v>
      </c>
      <c r="E6" s="146">
        <f>F6+G6</f>
        <v>482825</v>
      </c>
      <c r="F6" s="147">
        <v>305127</v>
      </c>
      <c r="G6" s="147">
        <v>177698</v>
      </c>
    </row>
    <row r="7" spans="1:8" ht="9.9499999999999993" customHeight="1">
      <c r="A7" s="16">
        <v>2014</v>
      </c>
      <c r="B7" s="146">
        <f>C7+D7</f>
        <v>61820</v>
      </c>
      <c r="C7" s="147">
        <v>39436</v>
      </c>
      <c r="D7" s="147">
        <v>22384</v>
      </c>
      <c r="E7" s="146">
        <f>F7+G7</f>
        <v>495308</v>
      </c>
      <c r="F7" s="147">
        <v>312114</v>
      </c>
      <c r="G7" s="147">
        <v>183194</v>
      </c>
    </row>
    <row r="8" spans="1:8" ht="9.9499999999999993" customHeight="1">
      <c r="A8" s="16">
        <v>2015</v>
      </c>
      <c r="B8" s="146">
        <f>C8+D8</f>
        <v>54680</v>
      </c>
      <c r="C8" s="147">
        <v>34381</v>
      </c>
      <c r="D8" s="147">
        <v>20299</v>
      </c>
      <c r="E8" s="146">
        <f>F8+G8</f>
        <v>505475</v>
      </c>
      <c r="F8" s="147">
        <v>317945</v>
      </c>
      <c r="G8" s="147">
        <v>187530</v>
      </c>
    </row>
    <row r="9" spans="1:8" ht="9.9499999999999993" customHeight="1">
      <c r="A9" s="16">
        <v>2016</v>
      </c>
      <c r="B9" s="146">
        <f>C9+D9</f>
        <v>62664</v>
      </c>
      <c r="C9" s="147">
        <v>41987</v>
      </c>
      <c r="D9" s="147">
        <v>20677</v>
      </c>
      <c r="E9" s="146">
        <f>F9+G9</f>
        <v>518851</v>
      </c>
      <c r="F9" s="147">
        <v>327476</v>
      </c>
      <c r="G9" s="147">
        <v>191375</v>
      </c>
    </row>
    <row r="10" spans="1:8" ht="9.9499999999999993" customHeight="1">
      <c r="A10" s="148">
        <v>2017</v>
      </c>
      <c r="B10" s="149">
        <f>C10+D10</f>
        <v>62711</v>
      </c>
      <c r="C10" s="150">
        <v>42180</v>
      </c>
      <c r="D10" s="150">
        <v>20531</v>
      </c>
      <c r="E10" s="149">
        <f>F10+G10</f>
        <v>525026</v>
      </c>
      <c r="F10" s="150">
        <v>330347</v>
      </c>
      <c r="G10" s="150">
        <v>194679</v>
      </c>
      <c r="H10" s="151"/>
    </row>
    <row r="11" spans="1:8" ht="6.95" customHeight="1">
      <c r="A11" s="23" t="s">
        <v>250</v>
      </c>
    </row>
    <row r="12" spans="1:8" ht="9.9499999999999993" customHeight="1">
      <c r="A12" s="23"/>
      <c r="B12" s="688"/>
      <c r="C12" s="688"/>
      <c r="D12" s="688"/>
      <c r="E12" s="688"/>
      <c r="F12" s="688"/>
    </row>
    <row r="13" spans="1:8" ht="9.9499999999999993" customHeight="1">
      <c r="A13" s="689"/>
      <c r="B13" s="689"/>
      <c r="C13" s="689"/>
      <c r="D13" s="689"/>
      <c r="E13" s="689"/>
      <c r="F13" s="689"/>
      <c r="G13" s="689"/>
    </row>
    <row r="14" spans="1:8" ht="9.9499999999999993" customHeight="1"/>
    <row r="15" spans="1:8" ht="9.9499999999999993" customHeight="1">
      <c r="A15" s="45"/>
      <c r="B15" s="45"/>
    </row>
    <row r="16" spans="1:8" ht="9.9499999999999993" customHeight="1"/>
    <row r="17" spans="1:7" ht="9.9499999999999993" customHeight="1"/>
    <row r="18" spans="1:7" ht="9.9499999999999993" customHeight="1"/>
    <row r="19" spans="1:7" ht="9.9499999999999993" customHeight="1"/>
    <row r="20" spans="1:7" ht="9.9499999999999993" customHeight="1"/>
    <row r="21" spans="1:7" ht="9.9499999999999993" customHeight="1"/>
    <row r="22" spans="1:7" ht="9.9499999999999993" customHeight="1"/>
    <row r="23" spans="1:7" ht="12.95" customHeight="1">
      <c r="A23" s="23"/>
    </row>
    <row r="24" spans="1:7" ht="9.9499999999999993" customHeight="1">
      <c r="G24" s="26"/>
    </row>
    <row r="25" spans="1:7" ht="9.9499999999999993" customHeight="1"/>
    <row r="26" spans="1:7" ht="9" customHeight="1">
      <c r="E26" s="152"/>
      <c r="F26" s="153"/>
      <c r="G26" s="153"/>
    </row>
  </sheetData>
  <mergeCells count="6">
    <mergeCell ref="B3:G3"/>
    <mergeCell ref="B4:D4"/>
    <mergeCell ref="E4:G4"/>
    <mergeCell ref="B12:F12"/>
    <mergeCell ref="A13:G13"/>
    <mergeCell ref="A3:A5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3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24.42578125" style="4" customWidth="1"/>
    <col min="2" max="2" width="37.28515625" style="4" customWidth="1"/>
    <col min="3" max="16384" width="9.140625" style="4"/>
  </cols>
  <sheetData>
    <row r="1" spans="1:2" ht="9" customHeight="1">
      <c r="A1" s="129" t="s">
        <v>879</v>
      </c>
    </row>
    <row r="2" spans="1:2" s="2" customFormat="1" ht="12.95" customHeight="1">
      <c r="A2" s="130" t="s">
        <v>144</v>
      </c>
      <c r="B2" s="131" t="s">
        <v>880</v>
      </c>
    </row>
    <row r="3" spans="1:2" ht="9.9499999999999993" customHeight="1">
      <c r="A3" s="132">
        <v>2013</v>
      </c>
      <c r="B3" s="133">
        <v>1040891533</v>
      </c>
    </row>
    <row r="4" spans="1:2" ht="9.9499999999999993" customHeight="1">
      <c r="A4" s="132">
        <v>2014</v>
      </c>
      <c r="B4" s="133">
        <v>1213391121</v>
      </c>
    </row>
    <row r="5" spans="1:2" ht="9.9499999999999993" customHeight="1">
      <c r="A5" s="132">
        <v>2015</v>
      </c>
      <c r="B5" s="133">
        <v>1179648654</v>
      </c>
    </row>
    <row r="6" spans="1:2" ht="9.9499999999999993" customHeight="1">
      <c r="A6" s="132">
        <v>2016</v>
      </c>
      <c r="B6" s="133">
        <v>1214208671</v>
      </c>
    </row>
    <row r="7" spans="1:2" ht="9.9499999999999993" customHeight="1">
      <c r="A7" s="134">
        <v>2017</v>
      </c>
      <c r="B7" s="135">
        <v>1359039244</v>
      </c>
    </row>
    <row r="8" spans="1:2" s="2" customFormat="1" ht="6.95" customHeight="1">
      <c r="A8" s="23" t="s">
        <v>250</v>
      </c>
    </row>
    <row r="9" spans="1:2" ht="9.9499999999999993" customHeight="1">
      <c r="A9" s="136"/>
    </row>
    <row r="10" spans="1:2" ht="9.9499999999999993" customHeight="1"/>
    <row r="11" spans="1:2" ht="9.9499999999999993" customHeight="1"/>
    <row r="12" spans="1:2" ht="9.9499999999999993" customHeight="1"/>
    <row r="13" spans="1:2" ht="9.9499999999999993" customHeight="1"/>
    <row r="14" spans="1:2" ht="9.9499999999999993" customHeight="1"/>
    <row r="15" spans="1:2" ht="9.9499999999999993" customHeight="1"/>
    <row r="16" spans="1:2" ht="9.9499999999999993" customHeight="1"/>
    <row r="17" spans="1:2" ht="9.9499999999999993" customHeight="1"/>
    <row r="18" spans="1:2" ht="9.9499999999999993" customHeight="1"/>
    <row r="19" spans="1:2" ht="9.9499999999999993" customHeight="1"/>
    <row r="20" spans="1:2" ht="9.9499999999999993" customHeight="1"/>
    <row r="21" spans="1:2" ht="9.9499999999999993" customHeight="1"/>
    <row r="22" spans="1:2" ht="9.9499999999999993" customHeight="1"/>
    <row r="23" spans="1:2" ht="9.9499999999999993" customHeight="1">
      <c r="B23" s="26"/>
    </row>
    <row r="24" spans="1:2" ht="9.9499999999999993" customHeight="1"/>
    <row r="25" spans="1:2" s="2" customFormat="1" ht="9.9499999999999993" customHeight="1">
      <c r="A25" s="23"/>
    </row>
    <row r="26" spans="1:2" ht="9.9499999999999993" customHeight="1"/>
    <row r="27" spans="1:2" ht="9.9499999999999993" customHeight="1">
      <c r="B27" s="137"/>
    </row>
    <row r="28" spans="1:2" ht="9.9499999999999993" customHeight="1">
      <c r="B28" s="138"/>
    </row>
    <row r="33" spans="2:2" ht="9" customHeight="1">
      <c r="B33" s="139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6"/>
  <sheetViews>
    <sheetView topLeftCell="A2" zoomScale="200" zoomScaleNormal="200" workbookViewId="0">
      <selection activeCell="A29" sqref="A29"/>
    </sheetView>
  </sheetViews>
  <sheetFormatPr defaultColWidth="9.140625" defaultRowHeight="9" customHeight="1"/>
  <cols>
    <col min="1" max="1" width="16.140625" style="2" customWidth="1"/>
    <col min="2" max="3" width="22.7109375" style="2" customWidth="1"/>
    <col min="4" max="16384" width="9.140625" style="2"/>
  </cols>
  <sheetData>
    <row r="1" spans="1:3" ht="9" customHeight="1">
      <c r="A1" s="120" t="s">
        <v>881</v>
      </c>
    </row>
    <row r="2" spans="1:3" ht="9" customHeight="1">
      <c r="A2" s="112" t="s">
        <v>1066</v>
      </c>
    </row>
    <row r="3" spans="1:3" ht="9" customHeight="1">
      <c r="A3" s="112" t="s">
        <v>1067</v>
      </c>
    </row>
    <row r="4" spans="1:3" ht="12.75" customHeight="1">
      <c r="A4" s="112" t="s">
        <v>1068</v>
      </c>
    </row>
    <row r="5" spans="1:3" ht="18" customHeight="1">
      <c r="A5" s="121" t="s">
        <v>144</v>
      </c>
      <c r="B5" s="122" t="s">
        <v>882</v>
      </c>
      <c r="C5" s="123" t="s">
        <v>1069</v>
      </c>
    </row>
    <row r="6" spans="1:3" ht="9.9499999999999993" customHeight="1">
      <c r="A6" s="124">
        <v>2013</v>
      </c>
      <c r="B6" s="125">
        <v>965.53599999999994</v>
      </c>
      <c r="C6" s="125">
        <v>1343.75</v>
      </c>
    </row>
    <row r="7" spans="1:3" ht="9.9499999999999993" customHeight="1">
      <c r="A7" s="124">
        <v>2014</v>
      </c>
      <c r="B7" s="125">
        <v>996.80100000000004</v>
      </c>
      <c r="C7" s="125">
        <v>1405</v>
      </c>
    </row>
    <row r="8" spans="1:3" ht="9.9499999999999993" customHeight="1">
      <c r="A8" s="124">
        <v>2015</v>
      </c>
      <c r="B8" s="125">
        <v>1051</v>
      </c>
      <c r="C8" s="125">
        <v>1429.5</v>
      </c>
    </row>
    <row r="9" spans="1:3" ht="9.9499999999999993" customHeight="1">
      <c r="A9" s="124">
        <v>2016</v>
      </c>
      <c r="B9" s="125">
        <v>1061.7529999999999</v>
      </c>
      <c r="C9" s="125">
        <v>1368.25</v>
      </c>
    </row>
    <row r="10" spans="1:3" ht="9.9499999999999993" customHeight="1">
      <c r="A10" s="126">
        <v>2017</v>
      </c>
      <c r="B10" s="127">
        <v>1089.7619999999999</v>
      </c>
      <c r="C10" s="127">
        <v>1336.75</v>
      </c>
    </row>
    <row r="11" spans="1:3" ht="6.95" customHeight="1">
      <c r="A11" s="32" t="s">
        <v>883</v>
      </c>
    </row>
    <row r="12" spans="1:3" ht="9.9499999999999993" customHeight="1">
      <c r="A12" s="23"/>
    </row>
    <row r="13" spans="1:3" ht="9.9499999999999993" customHeight="1">
      <c r="A13" s="128" t="s">
        <v>884</v>
      </c>
    </row>
    <row r="14" spans="1:3" ht="9.9499999999999993" customHeight="1"/>
    <row r="15" spans="1:3" ht="9.9499999999999993" customHeight="1"/>
    <row r="16" spans="1:3" ht="9.9499999999999993" customHeight="1"/>
    <row r="17" spans="1:1" ht="9.9499999999999993" customHeight="1"/>
    <row r="18" spans="1:1" ht="9.9499999999999993" customHeight="1"/>
    <row r="19" spans="1:1" ht="9.9499999999999993" customHeight="1"/>
    <row r="20" spans="1:1" ht="9.9499999999999993" customHeight="1"/>
    <row r="21" spans="1:1" ht="9.9499999999999993" customHeight="1"/>
    <row r="22" spans="1:1" ht="9.9499999999999993" customHeight="1"/>
    <row r="23" spans="1:1" ht="12.95" customHeight="1">
      <c r="A23" s="23"/>
    </row>
    <row r="24" spans="1:1" ht="9.9499999999999993" customHeight="1"/>
    <row r="25" spans="1:1" ht="9.9499999999999993" customHeight="1"/>
    <row r="26" spans="1:1" ht="9.9499999999999993" customHeight="1"/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1" style="36" customWidth="1"/>
    <col min="2" max="5" width="12.7109375" style="36" customWidth="1"/>
    <col min="6" max="16384" width="9.140625" style="36"/>
  </cols>
  <sheetData>
    <row r="1" spans="1:5" s="2" customFormat="1" ht="9.6" customHeight="1">
      <c r="A1" s="112" t="s">
        <v>885</v>
      </c>
    </row>
    <row r="2" spans="1:5" ht="12.95" customHeight="1">
      <c r="A2" s="693" t="s">
        <v>144</v>
      </c>
      <c r="B2" s="691" t="s">
        <v>886</v>
      </c>
      <c r="C2" s="691"/>
      <c r="D2" s="691"/>
      <c r="E2" s="692"/>
    </row>
    <row r="3" spans="1:5" ht="12.95" customHeight="1">
      <c r="A3" s="693"/>
      <c r="B3" s="691" t="s">
        <v>243</v>
      </c>
      <c r="C3" s="691" t="s">
        <v>887</v>
      </c>
      <c r="D3" s="691"/>
      <c r="E3" s="692" t="s">
        <v>888</v>
      </c>
    </row>
    <row r="4" spans="1:5" ht="12.95" customHeight="1">
      <c r="A4" s="693"/>
      <c r="B4" s="691"/>
      <c r="C4" s="96" t="s">
        <v>146</v>
      </c>
      <c r="D4" s="113" t="s">
        <v>889</v>
      </c>
      <c r="E4" s="692"/>
    </row>
    <row r="5" spans="1:5" ht="9.9499999999999993" customHeight="1">
      <c r="A5" s="98">
        <v>2013</v>
      </c>
      <c r="B5" s="114">
        <f>C5+E5</f>
        <v>965.53599999999994</v>
      </c>
      <c r="C5" s="115">
        <v>286.31299999999999</v>
      </c>
      <c r="D5" s="115">
        <v>246.97300000000001</v>
      </c>
      <c r="E5" s="115">
        <v>679.22299999999996</v>
      </c>
    </row>
    <row r="6" spans="1:5" ht="9.9499999999999993" customHeight="1">
      <c r="A6" s="98">
        <v>2014</v>
      </c>
      <c r="B6" s="114">
        <f>C6+E6</f>
        <v>992.61400000000003</v>
      </c>
      <c r="C6" s="115">
        <v>305.137</v>
      </c>
      <c r="D6" s="115">
        <v>253.68299999999999</v>
      </c>
      <c r="E6" s="115">
        <v>687.47699999999998</v>
      </c>
    </row>
    <row r="7" spans="1:5" ht="9.9499999999999993" customHeight="1">
      <c r="A7" s="98">
        <v>2015</v>
      </c>
      <c r="B7" s="114">
        <f>C7+E7</f>
        <v>1051</v>
      </c>
      <c r="C7" s="115">
        <v>283</v>
      </c>
      <c r="D7" s="115">
        <v>243</v>
      </c>
      <c r="E7" s="115">
        <v>768</v>
      </c>
    </row>
    <row r="8" spans="1:5" ht="9.9499999999999993" customHeight="1">
      <c r="A8" s="98">
        <v>2016</v>
      </c>
      <c r="B8" s="114">
        <v>1061.7529999999999</v>
      </c>
      <c r="C8" s="115">
        <v>305.46899999999999</v>
      </c>
      <c r="D8" s="115">
        <v>265.36900000000003</v>
      </c>
      <c r="E8" s="115">
        <f>B8-C8</f>
        <v>756.28399999999988</v>
      </c>
    </row>
    <row r="9" spans="1:5" ht="9.9499999999999993" customHeight="1">
      <c r="A9" s="101">
        <v>2017</v>
      </c>
      <c r="B9" s="116">
        <v>1089.7619999999999</v>
      </c>
      <c r="C9" s="117">
        <v>290.745</v>
      </c>
      <c r="D9" s="117">
        <v>265.36900000000003</v>
      </c>
      <c r="E9" s="117">
        <f>B9-C9</f>
        <v>799.01699999999994</v>
      </c>
    </row>
    <row r="10" spans="1:5" s="2" customFormat="1" ht="6.95" customHeight="1">
      <c r="A10" s="32" t="s">
        <v>890</v>
      </c>
    </row>
    <row r="11" spans="1:5" s="2" customFormat="1" ht="9.9499999999999993" customHeight="1">
      <c r="A11" s="23"/>
    </row>
    <row r="12" spans="1:5" ht="9.9499999999999993" customHeight="1">
      <c r="A12" s="54"/>
      <c r="B12" s="104"/>
      <c r="C12" s="104"/>
      <c r="D12" s="104"/>
      <c r="E12" s="104"/>
    </row>
    <row r="13" spans="1:5" s="2" customFormat="1" ht="9.6" customHeight="1">
      <c r="A13" s="112" t="s">
        <v>891</v>
      </c>
    </row>
    <row r="14" spans="1:5" ht="12.95" customHeight="1">
      <c r="A14" s="693" t="s">
        <v>144</v>
      </c>
      <c r="B14" s="691" t="s">
        <v>892</v>
      </c>
      <c r="C14" s="691"/>
      <c r="D14" s="691"/>
      <c r="E14" s="692"/>
    </row>
    <row r="15" spans="1:5" ht="12.95" customHeight="1">
      <c r="A15" s="693"/>
      <c r="B15" s="691" t="s">
        <v>243</v>
      </c>
      <c r="C15" s="691" t="s">
        <v>887</v>
      </c>
      <c r="D15" s="691"/>
      <c r="E15" s="692" t="s">
        <v>888</v>
      </c>
    </row>
    <row r="16" spans="1:5" ht="12.95" customHeight="1">
      <c r="A16" s="693"/>
      <c r="B16" s="691"/>
      <c r="C16" s="96" t="s">
        <v>146</v>
      </c>
      <c r="D16" s="113" t="s">
        <v>889</v>
      </c>
      <c r="E16" s="692"/>
    </row>
    <row r="17" spans="1:5" ht="9.9499999999999993" customHeight="1">
      <c r="A17" s="98">
        <v>2013</v>
      </c>
      <c r="B17" s="114">
        <f>C17+E17</f>
        <v>3289.4580000000001</v>
      </c>
      <c r="C17" s="115">
        <v>1023</v>
      </c>
      <c r="D17" s="115">
        <v>879.54899999999998</v>
      </c>
      <c r="E17" s="115">
        <v>2266.4580000000001</v>
      </c>
    </row>
    <row r="18" spans="1:5" ht="9.9499999999999993" customHeight="1">
      <c r="A18" s="98">
        <v>2014</v>
      </c>
      <c r="B18" s="114">
        <f>C18+E18</f>
        <v>3311.0440000000003</v>
      </c>
      <c r="C18" s="115">
        <v>1059.0050000000001</v>
      </c>
      <c r="D18" s="115">
        <v>880.70899999999995</v>
      </c>
      <c r="E18" s="115">
        <v>2252.0390000000002</v>
      </c>
    </row>
    <row r="19" spans="1:5" ht="9.9499999999999993" customHeight="1">
      <c r="A19" s="98">
        <v>2015</v>
      </c>
      <c r="B19" s="114">
        <v>3334.05</v>
      </c>
      <c r="C19" s="115">
        <v>973</v>
      </c>
      <c r="D19" s="115">
        <v>831</v>
      </c>
      <c r="E19" s="115">
        <v>2360</v>
      </c>
    </row>
    <row r="20" spans="1:5" ht="9.9499999999999993" customHeight="1">
      <c r="A20" s="98">
        <v>2016</v>
      </c>
      <c r="B20" s="114">
        <v>3352.194</v>
      </c>
      <c r="C20" s="115" t="s">
        <v>149</v>
      </c>
      <c r="D20" s="115" t="s">
        <v>149</v>
      </c>
      <c r="E20" s="115" t="s">
        <v>149</v>
      </c>
    </row>
    <row r="21" spans="1:5" ht="9.9499999999999993" customHeight="1">
      <c r="A21" s="101">
        <v>2017</v>
      </c>
      <c r="B21" s="116">
        <v>3369.183</v>
      </c>
      <c r="C21" s="117" t="s">
        <v>149</v>
      </c>
      <c r="D21" s="117" t="s">
        <v>149</v>
      </c>
      <c r="E21" s="117" t="s">
        <v>149</v>
      </c>
    </row>
    <row r="22" spans="1:5" s="2" customFormat="1" ht="6.95" customHeight="1">
      <c r="A22" s="32" t="s">
        <v>890</v>
      </c>
    </row>
    <row r="23" spans="1:5" ht="9.9499999999999993" customHeight="1">
      <c r="B23" s="118"/>
    </row>
    <row r="24" spans="1:5" ht="9.9499999999999993" customHeight="1"/>
    <row r="25" spans="1:5" ht="9.9499999999999993" customHeight="1">
      <c r="B25" s="119"/>
    </row>
    <row r="26" spans="1:5" ht="9.9499999999999993" customHeight="1"/>
    <row r="27" spans="1:5" ht="9.9499999999999993" customHeight="1"/>
    <row r="28" spans="1:5" ht="9.9499999999999993" customHeight="1"/>
    <row r="29" spans="1:5" ht="9.9499999999999993" customHeight="1"/>
  </sheetData>
  <mergeCells count="10">
    <mergeCell ref="B2:E2"/>
    <mergeCell ref="C3:D3"/>
    <mergeCell ref="B14:E14"/>
    <mergeCell ref="C15:D15"/>
    <mergeCell ref="A2:A4"/>
    <mergeCell ref="A14:A16"/>
    <mergeCell ref="B3:B4"/>
    <mergeCell ref="B15:B16"/>
    <mergeCell ref="E3:E4"/>
    <mergeCell ref="E15:E16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1"/>
  <sheetViews>
    <sheetView topLeftCell="A44" zoomScale="200" zoomScaleNormal="200" workbookViewId="0">
      <selection activeCell="A29" sqref="A29"/>
    </sheetView>
  </sheetViews>
  <sheetFormatPr defaultColWidth="8.85546875" defaultRowHeight="9" customHeight="1"/>
  <cols>
    <col min="1" max="1" width="12.5703125" style="36" customWidth="1"/>
    <col min="2" max="4" width="16.42578125" style="36" customWidth="1"/>
    <col min="5" max="16384" width="8.85546875" style="36"/>
  </cols>
  <sheetData>
    <row r="1" spans="1:4" ht="9.6" customHeight="1">
      <c r="A1" s="95" t="s">
        <v>893</v>
      </c>
      <c r="B1" s="2"/>
      <c r="C1" s="2"/>
      <c r="D1" s="2"/>
    </row>
    <row r="2" spans="1:4" ht="12.95" customHeight="1">
      <c r="A2" s="693" t="s">
        <v>144</v>
      </c>
      <c r="B2" s="691" t="s">
        <v>894</v>
      </c>
      <c r="C2" s="691"/>
      <c r="D2" s="692"/>
    </row>
    <row r="3" spans="1:4" ht="12.95" customHeight="1">
      <c r="A3" s="693"/>
      <c r="B3" s="96" t="s">
        <v>895</v>
      </c>
      <c r="C3" s="96" t="s">
        <v>896</v>
      </c>
      <c r="D3" s="97" t="s">
        <v>897</v>
      </c>
    </row>
    <row r="4" spans="1:4" ht="9.9499999999999993" customHeight="1">
      <c r="A4" s="98">
        <v>2013</v>
      </c>
      <c r="B4" s="99">
        <f>C4+D4</f>
        <v>965.53600000000006</v>
      </c>
      <c r="C4" s="100">
        <v>849.92200000000003</v>
      </c>
      <c r="D4" s="100">
        <v>115.614</v>
      </c>
    </row>
    <row r="5" spans="1:4" ht="9.9499999999999993" customHeight="1">
      <c r="A5" s="98">
        <v>2014</v>
      </c>
      <c r="B5" s="99">
        <f>C5+D5</f>
        <v>992.61400000000003</v>
      </c>
      <c r="C5" s="100">
        <v>869.95799999999997</v>
      </c>
      <c r="D5" s="100">
        <v>122.65600000000001</v>
      </c>
    </row>
    <row r="6" spans="1:4" ht="9.9499999999999993" customHeight="1">
      <c r="A6" s="98">
        <v>2015</v>
      </c>
      <c r="B6" s="99">
        <f>C6+D6</f>
        <v>1051</v>
      </c>
      <c r="C6" s="100">
        <v>925</v>
      </c>
      <c r="D6" s="100">
        <v>126</v>
      </c>
    </row>
    <row r="7" spans="1:4" ht="9.9499999999999993" customHeight="1">
      <c r="A7" s="98">
        <v>2016</v>
      </c>
      <c r="B7" s="99">
        <v>1061.7529999999999</v>
      </c>
      <c r="C7" s="100">
        <v>971.26</v>
      </c>
      <c r="D7" s="100">
        <f>B7-C7</f>
        <v>90.492999999999938</v>
      </c>
    </row>
    <row r="8" spans="1:4" ht="9.9499999999999993" customHeight="1">
      <c r="A8" s="101">
        <v>2017</v>
      </c>
      <c r="B8" s="102">
        <v>1089.7619999999999</v>
      </c>
      <c r="C8" s="103">
        <v>992.952</v>
      </c>
      <c r="D8" s="103">
        <f>B8-C8</f>
        <v>96.809999999999945</v>
      </c>
    </row>
    <row r="9" spans="1:4" s="2" customFormat="1" ht="6" customHeight="1">
      <c r="A9" s="32" t="s">
        <v>890</v>
      </c>
    </row>
    <row r="10" spans="1:4" ht="9.9499999999999993" customHeight="1">
      <c r="A10" s="584"/>
      <c r="B10" s="585"/>
      <c r="C10" s="586"/>
      <c r="D10" s="586"/>
    </row>
    <row r="11" spans="1:4" ht="9.9499999999999993" customHeight="1">
      <c r="A11" s="111"/>
      <c r="B11" s="111"/>
      <c r="C11" s="586"/>
      <c r="D11" s="586"/>
    </row>
    <row r="12" spans="1:4" ht="9.9499999999999993" customHeight="1">
      <c r="A12" s="111"/>
      <c r="B12" s="111"/>
      <c r="C12" s="110"/>
      <c r="D12" s="111"/>
    </row>
    <row r="13" spans="1:4" ht="9.6" customHeight="1">
      <c r="A13" s="105" t="s">
        <v>898</v>
      </c>
      <c r="B13" s="2"/>
      <c r="C13" s="2"/>
      <c r="D13" s="2"/>
    </row>
    <row r="14" spans="1:4" ht="12.95" customHeight="1">
      <c r="A14" s="693" t="s">
        <v>144</v>
      </c>
      <c r="B14" s="691" t="s">
        <v>899</v>
      </c>
      <c r="C14" s="691"/>
      <c r="D14" s="692"/>
    </row>
    <row r="15" spans="1:4" ht="12.95" customHeight="1">
      <c r="A15" s="693"/>
      <c r="B15" s="96" t="s">
        <v>895</v>
      </c>
      <c r="C15" s="96" t="s">
        <v>887</v>
      </c>
      <c r="D15" s="97" t="s">
        <v>888</v>
      </c>
    </row>
    <row r="16" spans="1:4" ht="9.9499999999999993" customHeight="1">
      <c r="A16" s="98">
        <v>2013</v>
      </c>
      <c r="B16" s="99">
        <f>C16+D16</f>
        <v>965.53599999999994</v>
      </c>
      <c r="C16" s="106">
        <v>917.10699999999997</v>
      </c>
      <c r="D16" s="100">
        <v>48.429000000000002</v>
      </c>
    </row>
    <row r="17" spans="1:5" ht="9.9499999999999993" customHeight="1">
      <c r="A17" s="98">
        <v>2014</v>
      </c>
      <c r="B17" s="99">
        <f>C17+D17</f>
        <v>992.61400000000003</v>
      </c>
      <c r="C17" s="106">
        <v>944.74599999999998</v>
      </c>
      <c r="D17" s="106">
        <v>47.868000000000002</v>
      </c>
    </row>
    <row r="18" spans="1:5" ht="9.9499999999999993" customHeight="1">
      <c r="A18" s="98">
        <v>2015</v>
      </c>
      <c r="B18" s="99">
        <f>C18+D18</f>
        <v>1051</v>
      </c>
      <c r="C18" s="106">
        <v>1013</v>
      </c>
      <c r="D18" s="106">
        <v>38</v>
      </c>
    </row>
    <row r="19" spans="1:5" ht="9.9499999999999993" customHeight="1">
      <c r="A19" s="98">
        <v>2016</v>
      </c>
      <c r="B19" s="99">
        <v>1061.7529999999999</v>
      </c>
      <c r="C19" s="106">
        <v>1032.3430000000001</v>
      </c>
      <c r="D19" s="106">
        <f>B19-C19</f>
        <v>29.409999999999854</v>
      </c>
    </row>
    <row r="20" spans="1:5" ht="9.9499999999999993" customHeight="1">
      <c r="A20" s="101">
        <v>2017</v>
      </c>
      <c r="B20" s="102">
        <f>B8</f>
        <v>1089.7619999999999</v>
      </c>
      <c r="C20" s="107">
        <v>1052.078</v>
      </c>
      <c r="D20" s="107">
        <f>B20-C20</f>
        <v>37.683999999999969</v>
      </c>
    </row>
    <row r="21" spans="1:5" s="2" customFormat="1" ht="6" customHeight="1">
      <c r="A21" s="32" t="s">
        <v>890</v>
      </c>
    </row>
    <row r="22" spans="1:5" s="2" customFormat="1" ht="9.9499999999999993" customHeight="1">
      <c r="A22" s="32"/>
      <c r="B22" s="24"/>
      <c r="C22" s="586"/>
      <c r="D22" s="586"/>
    </row>
    <row r="23" spans="1:5" ht="9.9499999999999993" customHeight="1">
      <c r="A23" s="587"/>
      <c r="B23" s="585"/>
      <c r="C23" s="586"/>
      <c r="D23" s="586"/>
    </row>
    <row r="24" spans="1:5" ht="9.6" customHeight="1">
      <c r="A24" s="105" t="s">
        <v>900</v>
      </c>
      <c r="B24" s="2"/>
      <c r="C24" s="2"/>
      <c r="D24" s="2"/>
      <c r="E24" s="69"/>
    </row>
    <row r="25" spans="1:5" ht="12.95" customHeight="1">
      <c r="A25" s="693" t="s">
        <v>144</v>
      </c>
      <c r="B25" s="691" t="s">
        <v>901</v>
      </c>
      <c r="C25" s="691"/>
      <c r="D25" s="692"/>
    </row>
    <row r="26" spans="1:5" ht="12.95" customHeight="1">
      <c r="A26" s="693"/>
      <c r="B26" s="96" t="s">
        <v>895</v>
      </c>
      <c r="C26" s="96" t="s">
        <v>887</v>
      </c>
      <c r="D26" s="97" t="s">
        <v>888</v>
      </c>
    </row>
    <row r="27" spans="1:5" ht="9.9499999999999993" customHeight="1">
      <c r="A27" s="98">
        <v>2013</v>
      </c>
      <c r="B27" s="99">
        <f>C27+D27</f>
        <v>965.53600000000006</v>
      </c>
      <c r="C27" s="108">
        <v>961.90200000000004</v>
      </c>
      <c r="D27" s="100">
        <v>3.6339999999999999</v>
      </c>
    </row>
    <row r="28" spans="1:5" ht="9.9499999999999993" customHeight="1">
      <c r="A28" s="98">
        <v>2014</v>
      </c>
      <c r="B28" s="99">
        <f>C28+D28</f>
        <v>992.61399999999992</v>
      </c>
      <c r="C28" s="108">
        <v>988.42499999999995</v>
      </c>
      <c r="D28" s="100">
        <v>4.1890000000000001</v>
      </c>
    </row>
    <row r="29" spans="1:5" ht="9.9499999999999993" customHeight="1">
      <c r="A29" s="98">
        <v>2015</v>
      </c>
      <c r="B29" s="99">
        <f>C29+D29</f>
        <v>1051</v>
      </c>
      <c r="C29" s="108">
        <v>1050</v>
      </c>
      <c r="D29" s="100">
        <v>1</v>
      </c>
    </row>
    <row r="30" spans="1:5" ht="9.9499999999999993" customHeight="1">
      <c r="A30" s="98">
        <v>2016</v>
      </c>
      <c r="B30" s="99">
        <v>1061.7529999999999</v>
      </c>
      <c r="C30" s="108">
        <v>1059.415</v>
      </c>
      <c r="D30" s="106">
        <f>B30-C30</f>
        <v>2.3379999999999654</v>
      </c>
    </row>
    <row r="31" spans="1:5" ht="9.9499999999999993" customHeight="1">
      <c r="A31" s="101">
        <v>2017</v>
      </c>
      <c r="B31" s="102">
        <f>B20</f>
        <v>1089.7619999999999</v>
      </c>
      <c r="C31" s="109">
        <v>1087.1780000000001</v>
      </c>
      <c r="D31" s="107">
        <f>B31-C31</f>
        <v>2.5839999999998327</v>
      </c>
    </row>
    <row r="32" spans="1:5" s="2" customFormat="1" ht="6.95" customHeight="1">
      <c r="A32" s="32" t="s">
        <v>890</v>
      </c>
    </row>
    <row r="33" spans="1:5" ht="9.9499999999999993" customHeight="1">
      <c r="A33" s="584"/>
      <c r="B33" s="585"/>
      <c r="C33" s="586"/>
      <c r="D33" s="586"/>
    </row>
    <row r="34" spans="1:5" ht="9.9499999999999993" customHeight="1">
      <c r="A34" s="111"/>
      <c r="B34" s="111"/>
      <c r="C34" s="586"/>
      <c r="D34" s="586"/>
    </row>
    <row r="35" spans="1:5" ht="9.9499999999999993" customHeight="1"/>
    <row r="36" spans="1:5" ht="9.6" customHeight="1">
      <c r="A36" s="105" t="s">
        <v>902</v>
      </c>
      <c r="B36" s="2"/>
      <c r="C36" s="2"/>
      <c r="D36" s="2"/>
      <c r="E36" s="69"/>
    </row>
    <row r="37" spans="1:5" ht="12.95" customHeight="1">
      <c r="A37" s="693" t="s">
        <v>144</v>
      </c>
      <c r="B37" s="691" t="s">
        <v>903</v>
      </c>
      <c r="C37" s="691"/>
      <c r="D37" s="692"/>
    </row>
    <row r="38" spans="1:5" ht="12.95" customHeight="1">
      <c r="A38" s="693"/>
      <c r="B38" s="96" t="s">
        <v>895</v>
      </c>
      <c r="C38" s="96" t="s">
        <v>887</v>
      </c>
      <c r="D38" s="97" t="s">
        <v>888</v>
      </c>
    </row>
    <row r="39" spans="1:5" ht="9.9499999999999993" customHeight="1">
      <c r="A39" s="98">
        <v>2013</v>
      </c>
      <c r="B39" s="99">
        <f>C39+D39</f>
        <v>965.53600000000006</v>
      </c>
      <c r="C39" s="100">
        <v>831.755</v>
      </c>
      <c r="D39" s="100">
        <v>133.78100000000001</v>
      </c>
    </row>
    <row r="40" spans="1:5" ht="9.9499999999999993" customHeight="1">
      <c r="A40" s="98">
        <v>2014</v>
      </c>
      <c r="B40" s="99">
        <f>C40+D40</f>
        <v>992.61400000000003</v>
      </c>
      <c r="C40" s="100">
        <v>896.28300000000002</v>
      </c>
      <c r="D40" s="100">
        <v>96.331000000000003</v>
      </c>
    </row>
    <row r="41" spans="1:5" ht="9.9499999999999993" customHeight="1">
      <c r="A41" s="98">
        <v>2015</v>
      </c>
      <c r="B41" s="99">
        <f>C41+D41</f>
        <v>1051</v>
      </c>
      <c r="C41" s="100">
        <v>910</v>
      </c>
      <c r="D41" s="100">
        <v>141</v>
      </c>
    </row>
    <row r="42" spans="1:5" ht="9.9499999999999993" customHeight="1">
      <c r="A42" s="98">
        <v>2016</v>
      </c>
      <c r="B42" s="99">
        <v>1061.7529999999999</v>
      </c>
      <c r="C42" s="100">
        <v>1058.9929999999999</v>
      </c>
      <c r="D42" s="106">
        <f>B42-C42</f>
        <v>2.7599999999999909</v>
      </c>
    </row>
    <row r="43" spans="1:5" ht="9.9499999999999993" customHeight="1">
      <c r="A43" s="101">
        <v>2017</v>
      </c>
      <c r="B43" s="102">
        <f>B31</f>
        <v>1089.7619999999999</v>
      </c>
      <c r="C43" s="103">
        <v>1062.68</v>
      </c>
      <c r="D43" s="107">
        <f>B43-C43</f>
        <v>27.08199999999988</v>
      </c>
    </row>
    <row r="44" spans="1:5" s="2" customFormat="1" ht="6.95" customHeight="1">
      <c r="A44" s="32" t="s">
        <v>890</v>
      </c>
    </row>
    <row r="45" spans="1:5" ht="9.9499999999999993" customHeight="1">
      <c r="A45" s="111"/>
      <c r="B45" s="111"/>
      <c r="C45" s="586"/>
      <c r="D45" s="586"/>
    </row>
    <row r="46" spans="1:5" ht="9.9499999999999993" customHeight="1">
      <c r="A46" s="111"/>
      <c r="B46" s="111"/>
      <c r="C46" s="586"/>
      <c r="D46" s="586"/>
    </row>
    <row r="47" spans="1:5" ht="9.9499999999999993" customHeight="1">
      <c r="A47" s="111"/>
      <c r="B47" s="111"/>
      <c r="C47" s="110"/>
      <c r="D47" s="111"/>
    </row>
    <row r="48" spans="1:5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</sheetData>
  <mergeCells count="8">
    <mergeCell ref="B2:D2"/>
    <mergeCell ref="B14:D14"/>
    <mergeCell ref="B25:D25"/>
    <mergeCell ref="B37:D37"/>
    <mergeCell ref="A2:A3"/>
    <mergeCell ref="A14:A15"/>
    <mergeCell ref="A25:A26"/>
    <mergeCell ref="A37:A38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9"/>
  <sheetViews>
    <sheetView topLeftCell="A14" zoomScale="200" zoomScaleNormal="200" workbookViewId="0">
      <selection activeCell="B39" sqref="B39"/>
    </sheetView>
  </sheetViews>
  <sheetFormatPr defaultColWidth="9.140625" defaultRowHeight="9" customHeight="1"/>
  <cols>
    <col min="1" max="1" width="18.7109375" style="2" customWidth="1"/>
    <col min="2" max="3" width="21.5703125" style="2" customWidth="1"/>
    <col min="4" max="4" width="10.42578125" style="2" customWidth="1"/>
    <col min="5" max="16384" width="9.140625" style="2"/>
  </cols>
  <sheetData>
    <row r="1" spans="1:5" ht="18" customHeight="1">
      <c r="A1" s="694" t="s">
        <v>904</v>
      </c>
      <c r="B1" s="694"/>
      <c r="C1" s="694"/>
    </row>
    <row r="2" spans="1:5" ht="9" customHeight="1">
      <c r="A2" s="80"/>
    </row>
    <row r="3" spans="1:5" ht="9" customHeight="1">
      <c r="A3" s="81" t="s">
        <v>905</v>
      </c>
      <c r="D3" s="82"/>
    </row>
    <row r="4" spans="1:5" ht="9" customHeight="1">
      <c r="A4" s="27" t="s">
        <v>906</v>
      </c>
    </row>
    <row r="5" spans="1:5" ht="9" customHeight="1">
      <c r="A5" s="83"/>
    </row>
    <row r="6" spans="1:5" ht="9.6" customHeight="1">
      <c r="A6" s="27" t="s">
        <v>907</v>
      </c>
      <c r="E6" s="69"/>
    </row>
    <row r="7" spans="1:5" ht="9.6" customHeight="1">
      <c r="A7" s="84" t="s">
        <v>908</v>
      </c>
      <c r="B7" s="24"/>
      <c r="C7" s="24"/>
    </row>
    <row r="8" spans="1:5" ht="12.95" customHeight="1">
      <c r="A8" s="596" t="s">
        <v>909</v>
      </c>
      <c r="B8" s="595">
        <v>2015</v>
      </c>
      <c r="C8" s="595">
        <v>2016</v>
      </c>
      <c r="D8" s="85"/>
    </row>
    <row r="9" spans="1:5" s="3" customFormat="1" ht="9.9499999999999993" customHeight="1">
      <c r="A9" s="66" t="s">
        <v>910</v>
      </c>
      <c r="B9" s="86">
        <v>73.900000000000006</v>
      </c>
      <c r="C9" s="86">
        <v>74.2251275845762</v>
      </c>
      <c r="D9" s="87"/>
    </row>
    <row r="10" spans="1:5" s="3" customFormat="1" ht="9.9499999999999993" customHeight="1">
      <c r="A10" s="66" t="s">
        <v>911</v>
      </c>
      <c r="B10" s="88">
        <v>1.9442497536677701</v>
      </c>
      <c r="C10" s="86">
        <v>1.90155548620161</v>
      </c>
      <c r="D10" s="89"/>
    </row>
    <row r="11" spans="1:5" s="3" customFormat="1" ht="9.9499999999999993" customHeight="1">
      <c r="A11" s="66" t="s">
        <v>912</v>
      </c>
      <c r="B11" s="88">
        <v>16.978286497059401</v>
      </c>
      <c r="C11" s="86">
        <v>16.522421883164899</v>
      </c>
      <c r="D11" s="71"/>
    </row>
    <row r="12" spans="1:5" s="3" customFormat="1" ht="9.9499999999999993" customHeight="1">
      <c r="A12" s="66" t="s">
        <v>913</v>
      </c>
      <c r="B12" s="86">
        <v>5.9124220427114302</v>
      </c>
      <c r="C12" s="86">
        <v>6.18</v>
      </c>
      <c r="D12" s="90"/>
    </row>
    <row r="13" spans="1:5" s="3" customFormat="1" ht="9.9499999999999993" customHeight="1">
      <c r="A13" s="66" t="s">
        <v>914</v>
      </c>
      <c r="B13" s="86">
        <v>14.6391870945519</v>
      </c>
      <c r="C13" s="86">
        <v>14.3055872765401</v>
      </c>
      <c r="D13" s="90"/>
    </row>
    <row r="14" spans="1:5" s="3" customFormat="1" ht="9.9499999999999993" customHeight="1">
      <c r="A14" s="66" t="s">
        <v>915</v>
      </c>
      <c r="B14" s="86">
        <v>11.2</v>
      </c>
      <c r="C14" s="86">
        <v>14.074999999999999</v>
      </c>
      <c r="D14" s="91"/>
    </row>
    <row r="15" spans="1:5" s="3" customFormat="1" ht="9.9499999999999993" customHeight="1">
      <c r="A15" s="62" t="s">
        <v>916</v>
      </c>
      <c r="B15" s="92">
        <v>3.56772184743124</v>
      </c>
      <c r="C15" s="92" t="s">
        <v>149</v>
      </c>
      <c r="D15" s="91"/>
    </row>
    <row r="16" spans="1:5" ht="6.95" customHeight="1">
      <c r="A16" s="23" t="s">
        <v>917</v>
      </c>
      <c r="C16" s="24"/>
    </row>
    <row r="17" spans="1:5" ht="6.95" customHeight="1">
      <c r="A17" s="23" t="s">
        <v>918</v>
      </c>
    </row>
    <row r="18" spans="1:5" ht="6.95" customHeight="1">
      <c r="A18" s="23" t="s">
        <v>919</v>
      </c>
    </row>
    <row r="19" spans="1:5" ht="9.9499999999999993" customHeight="1">
      <c r="A19" s="25"/>
    </row>
    <row r="20" spans="1:5" ht="9.9499999999999993" customHeight="1">
      <c r="A20" s="25"/>
    </row>
    <row r="21" spans="1:5" ht="9.9499999999999993" customHeight="1">
      <c r="A21" s="25"/>
    </row>
    <row r="22" spans="1:5" ht="9.9499999999999993" customHeight="1">
      <c r="A22" s="25"/>
    </row>
    <row r="23" spans="1:5" ht="9.9499999999999993" customHeight="1"/>
    <row r="24" spans="1:5" ht="9.9499999999999993" customHeight="1"/>
    <row r="25" spans="1:5" ht="9.6" customHeight="1">
      <c r="A25" s="27" t="s">
        <v>920</v>
      </c>
      <c r="E25" s="69"/>
    </row>
    <row r="26" spans="1:5" ht="9.6" customHeight="1">
      <c r="A26" s="70" t="s">
        <v>921</v>
      </c>
    </row>
    <row r="27" spans="1:5" ht="12.95" customHeight="1">
      <c r="A27" s="697" t="s">
        <v>922</v>
      </c>
      <c r="B27" s="695" t="s">
        <v>923</v>
      </c>
      <c r="C27" s="696"/>
    </row>
    <row r="28" spans="1:5" ht="12.95" customHeight="1">
      <c r="A28" s="697"/>
      <c r="B28" s="13">
        <v>2016</v>
      </c>
      <c r="C28" s="13">
        <v>2017</v>
      </c>
    </row>
    <row r="29" spans="1:5" ht="9.9499999999999993" customHeight="1">
      <c r="A29" s="705" t="s">
        <v>346</v>
      </c>
      <c r="B29" s="706">
        <v>19.399999999999999</v>
      </c>
      <c r="C29" s="707">
        <v>18.2</v>
      </c>
    </row>
    <row r="30" spans="1:5" ht="9.9499999999999993" customHeight="1">
      <c r="A30" s="66" t="s">
        <v>804</v>
      </c>
      <c r="B30" s="93">
        <v>20.2</v>
      </c>
      <c r="C30" s="93">
        <v>19.7</v>
      </c>
    </row>
    <row r="31" spans="1:5" ht="9.9499999999999993" customHeight="1">
      <c r="A31" s="62" t="s">
        <v>805</v>
      </c>
      <c r="B31" s="94">
        <v>18.7</v>
      </c>
      <c r="C31" s="94">
        <v>16.899999999999999</v>
      </c>
    </row>
    <row r="32" spans="1:5" ht="6.95" customHeight="1">
      <c r="A32" s="32" t="s">
        <v>924</v>
      </c>
      <c r="B32" s="24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</sheetData>
  <mergeCells count="3">
    <mergeCell ref="A1:C1"/>
    <mergeCell ref="B27:C27"/>
    <mergeCell ref="A27:A28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zoomScale="200" zoomScaleNormal="200" workbookViewId="0">
      <selection activeCell="A29" sqref="A29"/>
    </sheetView>
  </sheetViews>
  <sheetFormatPr defaultColWidth="4.7109375" defaultRowHeight="9" customHeight="1"/>
  <cols>
    <col min="1" max="1" width="13.85546875" style="2" customWidth="1"/>
    <col min="2" max="7" width="8" style="2" customWidth="1"/>
    <col min="8" max="16384" width="4.7109375" style="2"/>
  </cols>
  <sheetData>
    <row r="1" spans="1:7" ht="9.6" customHeight="1">
      <c r="A1" s="588" t="s">
        <v>925</v>
      </c>
      <c r="E1" s="69"/>
      <c r="F1" s="69"/>
      <c r="G1" s="69"/>
    </row>
    <row r="2" spans="1:7" ht="12.95" customHeight="1">
      <c r="A2" s="697" t="s">
        <v>926</v>
      </c>
      <c r="B2" s="695">
        <v>2016</v>
      </c>
      <c r="C2" s="695"/>
      <c r="D2" s="695"/>
      <c r="E2" s="695">
        <v>2017</v>
      </c>
      <c r="F2" s="695"/>
      <c r="G2" s="696"/>
    </row>
    <row r="3" spans="1:7" ht="12.95" customHeight="1">
      <c r="A3" s="697"/>
      <c r="B3" s="14" t="s">
        <v>146</v>
      </c>
      <c r="C3" s="14" t="s">
        <v>152</v>
      </c>
      <c r="D3" s="14" t="s">
        <v>153</v>
      </c>
      <c r="E3" s="14" t="s">
        <v>146</v>
      </c>
      <c r="F3" s="14" t="s">
        <v>152</v>
      </c>
      <c r="G3" s="15" t="s">
        <v>153</v>
      </c>
    </row>
    <row r="4" spans="1:7" ht="9.9499999999999993" customHeight="1">
      <c r="A4" s="74" t="s">
        <v>927</v>
      </c>
      <c r="B4" s="75">
        <v>12.6</v>
      </c>
      <c r="C4" s="76">
        <v>12.9</v>
      </c>
      <c r="D4" s="76">
        <v>12.2</v>
      </c>
      <c r="E4" s="75">
        <v>13.3</v>
      </c>
      <c r="F4" s="76">
        <v>13.8</v>
      </c>
      <c r="G4" s="76">
        <v>12.9</v>
      </c>
    </row>
    <row r="5" spans="1:7" ht="9.9499999999999993" customHeight="1">
      <c r="A5" s="74" t="s">
        <v>928</v>
      </c>
      <c r="B5" s="75">
        <v>4.2</v>
      </c>
      <c r="C5" s="76">
        <v>4.0999999999999996</v>
      </c>
      <c r="D5" s="76">
        <v>4.4000000000000004</v>
      </c>
      <c r="E5" s="75">
        <v>4.3</v>
      </c>
      <c r="F5" s="76">
        <v>4.3</v>
      </c>
      <c r="G5" s="76">
        <v>4.2</v>
      </c>
    </row>
    <row r="6" spans="1:7" ht="9.9499999999999993" customHeight="1">
      <c r="A6" s="74" t="s">
        <v>929</v>
      </c>
      <c r="B6" s="75">
        <v>8.3000000000000007</v>
      </c>
      <c r="C6" s="76">
        <v>8.8000000000000007</v>
      </c>
      <c r="D6" s="76">
        <v>7.8</v>
      </c>
      <c r="E6" s="75">
        <v>9.1</v>
      </c>
      <c r="F6" s="76">
        <v>9.5</v>
      </c>
      <c r="G6" s="76">
        <v>8.6999999999999993</v>
      </c>
    </row>
    <row r="7" spans="1:7" ht="9.9499999999999993" customHeight="1">
      <c r="A7" s="74" t="s">
        <v>930</v>
      </c>
      <c r="B7" s="75">
        <v>49.8</v>
      </c>
      <c r="C7" s="76">
        <v>51.7</v>
      </c>
      <c r="D7" s="76">
        <v>47.9</v>
      </c>
      <c r="E7" s="75">
        <v>49.9</v>
      </c>
      <c r="F7" s="76">
        <v>50.7</v>
      </c>
      <c r="G7" s="76">
        <v>49</v>
      </c>
    </row>
    <row r="8" spans="1:7" ht="9.9499999999999993" customHeight="1">
      <c r="A8" s="74" t="s">
        <v>931</v>
      </c>
      <c r="B8" s="75">
        <v>16.3</v>
      </c>
      <c r="C8" s="76">
        <v>17.100000000000001</v>
      </c>
      <c r="D8" s="76">
        <v>15.6</v>
      </c>
      <c r="E8" s="75">
        <v>16.399999999999999</v>
      </c>
      <c r="F8" s="76">
        <v>17</v>
      </c>
      <c r="G8" s="76">
        <v>15.7</v>
      </c>
    </row>
    <row r="9" spans="1:7" ht="9.9499999999999993" customHeight="1">
      <c r="A9" s="74" t="s">
        <v>932</v>
      </c>
      <c r="B9" s="75">
        <v>12.5</v>
      </c>
      <c r="C9" s="76">
        <v>12.2</v>
      </c>
      <c r="D9" s="76">
        <v>12.9</v>
      </c>
      <c r="E9" s="75">
        <v>11.4</v>
      </c>
      <c r="F9" s="76">
        <v>11.1</v>
      </c>
      <c r="G9" s="76">
        <v>11.8</v>
      </c>
    </row>
    <row r="10" spans="1:7" ht="9.9499999999999993" customHeight="1">
      <c r="A10" s="77" t="s">
        <v>933</v>
      </c>
      <c r="B10" s="78">
        <v>8.8000000000000007</v>
      </c>
      <c r="C10" s="79">
        <v>6.1</v>
      </c>
      <c r="D10" s="79">
        <v>11.4</v>
      </c>
      <c r="E10" s="78">
        <v>8.9</v>
      </c>
      <c r="F10" s="79">
        <v>7.4</v>
      </c>
      <c r="G10" s="79">
        <v>10.6</v>
      </c>
    </row>
    <row r="11" spans="1:7" ht="6.95" customHeight="1">
      <c r="A11" s="598" t="s">
        <v>924</v>
      </c>
      <c r="B11" s="599"/>
      <c r="C11" s="599"/>
      <c r="D11" s="599"/>
      <c r="E11" s="599"/>
      <c r="F11" s="599"/>
      <c r="G11" s="599"/>
    </row>
    <row r="12" spans="1:7" ht="9.9499999999999993" customHeight="1"/>
    <row r="14" spans="1:7" ht="12.95" customHeight="1"/>
    <row r="15" spans="1:7" ht="12.95" customHeight="1"/>
    <row r="16" spans="1: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6.95" customHeight="1"/>
  </sheetData>
  <mergeCells count="3">
    <mergeCell ref="E2:G2"/>
    <mergeCell ref="A2:A3"/>
    <mergeCell ref="B2:D2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zoomScale="200" zoomScaleNormal="200" workbookViewId="0">
      <selection activeCell="A29" sqref="A29"/>
    </sheetView>
  </sheetViews>
  <sheetFormatPr defaultColWidth="4.7109375" defaultRowHeight="9" customHeight="1"/>
  <cols>
    <col min="1" max="1" width="31.7109375" style="2" customWidth="1"/>
    <col min="2" max="5" width="7.5703125" style="2" customWidth="1"/>
    <col min="6" max="16384" width="4.7109375" style="2"/>
  </cols>
  <sheetData>
    <row r="1" spans="1:5" ht="9.6" customHeight="1">
      <c r="A1" s="588" t="s">
        <v>1070</v>
      </c>
    </row>
    <row r="2" spans="1:5" ht="12.95" customHeight="1">
      <c r="A2" s="697" t="s">
        <v>934</v>
      </c>
      <c r="B2" s="695">
        <v>2016</v>
      </c>
      <c r="C2" s="695"/>
      <c r="D2" s="695">
        <v>2017</v>
      </c>
      <c r="E2" s="696"/>
    </row>
    <row r="3" spans="1:5" ht="12.95" customHeight="1">
      <c r="A3" s="697"/>
      <c r="B3" s="14" t="s">
        <v>770</v>
      </c>
      <c r="C3" s="14" t="s">
        <v>935</v>
      </c>
      <c r="D3" s="14" t="s">
        <v>770</v>
      </c>
      <c r="E3" s="15" t="s">
        <v>935</v>
      </c>
    </row>
    <row r="4" spans="1:5" ht="9.9499999999999993" customHeight="1">
      <c r="A4" s="597" t="s">
        <v>936</v>
      </c>
      <c r="B4" s="589">
        <v>38.1</v>
      </c>
      <c r="C4" s="589">
        <v>61.9</v>
      </c>
      <c r="D4" s="589">
        <v>30.4</v>
      </c>
      <c r="E4" s="589">
        <v>69.599999999999994</v>
      </c>
    </row>
    <row r="5" spans="1:5" ht="18.75" customHeight="1">
      <c r="A5" s="597" t="s">
        <v>937</v>
      </c>
      <c r="B5" s="589">
        <v>15.3</v>
      </c>
      <c r="C5" s="589">
        <v>84.7</v>
      </c>
      <c r="D5" s="589">
        <v>15.2</v>
      </c>
      <c r="E5" s="589">
        <v>84.8</v>
      </c>
    </row>
    <row r="6" spans="1:5" ht="9.9499999999999993" customHeight="1">
      <c r="A6" s="597" t="s">
        <v>938</v>
      </c>
      <c r="B6" s="589">
        <v>16</v>
      </c>
      <c r="C6" s="589">
        <v>84</v>
      </c>
      <c r="D6" s="589">
        <v>15.7</v>
      </c>
      <c r="E6" s="589">
        <v>84.3</v>
      </c>
    </row>
    <row r="7" spans="1:5" ht="9.9499999999999993" customHeight="1">
      <c r="A7" s="597" t="s">
        <v>939</v>
      </c>
      <c r="B7" s="589">
        <v>12.8</v>
      </c>
      <c r="C7" s="589">
        <v>87.2</v>
      </c>
      <c r="D7" s="589">
        <v>11.9</v>
      </c>
      <c r="E7" s="589">
        <v>88.1</v>
      </c>
    </row>
    <row r="8" spans="1:5" ht="9.9499999999999993" customHeight="1">
      <c r="A8" s="597" t="s">
        <v>940</v>
      </c>
      <c r="B8" s="589">
        <v>13.6</v>
      </c>
      <c r="C8" s="589">
        <v>86.4</v>
      </c>
      <c r="D8" s="589">
        <v>12.4</v>
      </c>
      <c r="E8" s="589">
        <v>87.6</v>
      </c>
    </row>
    <row r="9" spans="1:5" ht="9.9499999999999993" customHeight="1">
      <c r="A9" s="597" t="s">
        <v>941</v>
      </c>
      <c r="B9" s="589">
        <v>60.6</v>
      </c>
      <c r="C9" s="589">
        <v>39.4</v>
      </c>
      <c r="D9" s="589">
        <v>64.8</v>
      </c>
      <c r="E9" s="589">
        <v>35.200000000000003</v>
      </c>
    </row>
    <row r="10" spans="1:5" ht="9.9499999999999993" customHeight="1">
      <c r="A10" s="77" t="s">
        <v>942</v>
      </c>
      <c r="B10" s="600">
        <v>76.8</v>
      </c>
      <c r="C10" s="600">
        <v>23.2</v>
      </c>
      <c r="D10" s="600">
        <v>59</v>
      </c>
      <c r="E10" s="600">
        <v>41</v>
      </c>
    </row>
    <row r="11" spans="1:5" ht="6.95" customHeight="1">
      <c r="A11" s="32" t="s">
        <v>924</v>
      </c>
    </row>
    <row r="12" spans="1:5" ht="9.9499999999999993" customHeight="1"/>
    <row r="14" spans="1:5" ht="12.95" customHeight="1"/>
    <row r="15" spans="1:5" ht="12.95" customHeight="1"/>
    <row r="16" spans="1:5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6.95" customHeight="1"/>
  </sheetData>
  <mergeCells count="3">
    <mergeCell ref="A2:A3"/>
    <mergeCell ref="D2:E2"/>
    <mergeCell ref="B2:C2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9" sqref="A29"/>
    </sheetView>
  </sheetViews>
  <sheetFormatPr defaultColWidth="9" defaultRowHeight="9"/>
  <cols>
    <col min="1" max="1" width="9" style="497" customWidth="1"/>
    <col min="2" max="8" width="7.5703125" style="497" customWidth="1"/>
    <col min="9" max="245" width="9.140625" style="497"/>
    <col min="246" max="246" width="7" style="497" customWidth="1"/>
    <col min="247" max="247" width="6.85546875" style="497" customWidth="1"/>
    <col min="248" max="248" width="6" style="497" customWidth="1"/>
    <col min="249" max="249" width="6.140625" style="497" customWidth="1"/>
    <col min="250" max="250" width="6.28515625" style="497" customWidth="1"/>
    <col min="251" max="252" width="5.85546875" style="497" customWidth="1"/>
    <col min="253" max="253" width="5.28515625" style="497" customWidth="1"/>
    <col min="254" max="501" width="9.140625" style="497"/>
    <col min="502" max="502" width="7" style="497" customWidth="1"/>
    <col min="503" max="503" width="6.85546875" style="497" customWidth="1"/>
    <col min="504" max="504" width="6" style="497" customWidth="1"/>
    <col min="505" max="505" width="6.140625" style="497" customWidth="1"/>
    <col min="506" max="506" width="6.28515625" style="497" customWidth="1"/>
    <col min="507" max="508" width="5.85546875" style="497" customWidth="1"/>
    <col min="509" max="509" width="5.28515625" style="497" customWidth="1"/>
    <col min="510" max="757" width="9.140625" style="497"/>
    <col min="758" max="758" width="7" style="497" customWidth="1"/>
    <col min="759" max="759" width="6.85546875" style="497" customWidth="1"/>
    <col min="760" max="760" width="6" style="497" customWidth="1"/>
    <col min="761" max="761" width="6.140625" style="497" customWidth="1"/>
    <col min="762" max="762" width="6.28515625" style="497" customWidth="1"/>
    <col min="763" max="764" width="5.85546875" style="497" customWidth="1"/>
    <col min="765" max="765" width="5.28515625" style="497" customWidth="1"/>
    <col min="766" max="1013" width="9.140625" style="497"/>
    <col min="1014" max="1014" width="7" style="497" customWidth="1"/>
    <col min="1015" max="1015" width="6.85546875" style="497" customWidth="1"/>
    <col min="1016" max="1016" width="6" style="497" customWidth="1"/>
    <col min="1017" max="1017" width="6.140625" style="497" customWidth="1"/>
    <col min="1018" max="1018" width="6.28515625" style="497" customWidth="1"/>
    <col min="1019" max="1020" width="5.85546875" style="497" customWidth="1"/>
    <col min="1021" max="1021" width="5.28515625" style="497" customWidth="1"/>
    <col min="1022" max="1269" width="9.140625" style="497"/>
    <col min="1270" max="1270" width="7" style="497" customWidth="1"/>
    <col min="1271" max="1271" width="6.85546875" style="497" customWidth="1"/>
    <col min="1272" max="1272" width="6" style="497" customWidth="1"/>
    <col min="1273" max="1273" width="6.140625" style="497" customWidth="1"/>
    <col min="1274" max="1274" width="6.28515625" style="497" customWidth="1"/>
    <col min="1275" max="1276" width="5.85546875" style="497" customWidth="1"/>
    <col min="1277" max="1277" width="5.28515625" style="497" customWidth="1"/>
    <col min="1278" max="1525" width="9.140625" style="497"/>
    <col min="1526" max="1526" width="7" style="497" customWidth="1"/>
    <col min="1527" max="1527" width="6.85546875" style="497" customWidth="1"/>
    <col min="1528" max="1528" width="6" style="497" customWidth="1"/>
    <col min="1529" max="1529" width="6.140625" style="497" customWidth="1"/>
    <col min="1530" max="1530" width="6.28515625" style="497" customWidth="1"/>
    <col min="1531" max="1532" width="5.85546875" style="497" customWidth="1"/>
    <col min="1533" max="1533" width="5.28515625" style="497" customWidth="1"/>
    <col min="1534" max="1781" width="9.140625" style="497"/>
    <col min="1782" max="1782" width="7" style="497" customWidth="1"/>
    <col min="1783" max="1783" width="6.85546875" style="497" customWidth="1"/>
    <col min="1784" max="1784" width="6" style="497" customWidth="1"/>
    <col min="1785" max="1785" width="6.140625" style="497" customWidth="1"/>
    <col min="1786" max="1786" width="6.28515625" style="497" customWidth="1"/>
    <col min="1787" max="1788" width="5.85546875" style="497" customWidth="1"/>
    <col min="1789" max="1789" width="5.28515625" style="497" customWidth="1"/>
    <col min="1790" max="2037" width="9.140625" style="497"/>
    <col min="2038" max="2038" width="7" style="497" customWidth="1"/>
    <col min="2039" max="2039" width="6.85546875" style="497" customWidth="1"/>
    <col min="2040" max="2040" width="6" style="497" customWidth="1"/>
    <col min="2041" max="2041" width="6.140625" style="497" customWidth="1"/>
    <col min="2042" max="2042" width="6.28515625" style="497" customWidth="1"/>
    <col min="2043" max="2044" width="5.85546875" style="497" customWidth="1"/>
    <col min="2045" max="2045" width="5.28515625" style="497" customWidth="1"/>
    <col min="2046" max="2293" width="9.140625" style="497"/>
    <col min="2294" max="2294" width="7" style="497" customWidth="1"/>
    <col min="2295" max="2295" width="6.85546875" style="497" customWidth="1"/>
    <col min="2296" max="2296" width="6" style="497" customWidth="1"/>
    <col min="2297" max="2297" width="6.140625" style="497" customWidth="1"/>
    <col min="2298" max="2298" width="6.28515625" style="497" customWidth="1"/>
    <col min="2299" max="2300" width="5.85546875" style="497" customWidth="1"/>
    <col min="2301" max="2301" width="5.28515625" style="497" customWidth="1"/>
    <col min="2302" max="2549" width="9.140625" style="497"/>
    <col min="2550" max="2550" width="7" style="497" customWidth="1"/>
    <col min="2551" max="2551" width="6.85546875" style="497" customWidth="1"/>
    <col min="2552" max="2552" width="6" style="497" customWidth="1"/>
    <col min="2553" max="2553" width="6.140625" style="497" customWidth="1"/>
    <col min="2554" max="2554" width="6.28515625" style="497" customWidth="1"/>
    <col min="2555" max="2556" width="5.85546875" style="497" customWidth="1"/>
    <col min="2557" max="2557" width="5.28515625" style="497" customWidth="1"/>
    <col min="2558" max="2805" width="9.140625" style="497"/>
    <col min="2806" max="2806" width="7" style="497" customWidth="1"/>
    <col min="2807" max="2807" width="6.85546875" style="497" customWidth="1"/>
    <col min="2808" max="2808" width="6" style="497" customWidth="1"/>
    <col min="2809" max="2809" width="6.140625" style="497" customWidth="1"/>
    <col min="2810" max="2810" width="6.28515625" style="497" customWidth="1"/>
    <col min="2811" max="2812" width="5.85546875" style="497" customWidth="1"/>
    <col min="2813" max="2813" width="5.28515625" style="497" customWidth="1"/>
    <col min="2814" max="3061" width="9.140625" style="497"/>
    <col min="3062" max="3062" width="7" style="497" customWidth="1"/>
    <col min="3063" max="3063" width="6.85546875" style="497" customWidth="1"/>
    <col min="3064" max="3064" width="6" style="497" customWidth="1"/>
    <col min="3065" max="3065" width="6.140625" style="497" customWidth="1"/>
    <col min="3066" max="3066" width="6.28515625" style="497" customWidth="1"/>
    <col min="3067" max="3068" width="5.85546875" style="497" customWidth="1"/>
    <col min="3069" max="3069" width="5.28515625" style="497" customWidth="1"/>
    <col min="3070" max="3317" width="9.140625" style="497"/>
    <col min="3318" max="3318" width="7" style="497" customWidth="1"/>
    <col min="3319" max="3319" width="6.85546875" style="497" customWidth="1"/>
    <col min="3320" max="3320" width="6" style="497" customWidth="1"/>
    <col min="3321" max="3321" width="6.140625" style="497" customWidth="1"/>
    <col min="3322" max="3322" width="6.28515625" style="497" customWidth="1"/>
    <col min="3323" max="3324" width="5.85546875" style="497" customWidth="1"/>
    <col min="3325" max="3325" width="5.28515625" style="497" customWidth="1"/>
    <col min="3326" max="3573" width="9.140625" style="497"/>
    <col min="3574" max="3574" width="7" style="497" customWidth="1"/>
    <col min="3575" max="3575" width="6.85546875" style="497" customWidth="1"/>
    <col min="3576" max="3576" width="6" style="497" customWidth="1"/>
    <col min="3577" max="3577" width="6.140625" style="497" customWidth="1"/>
    <col min="3578" max="3578" width="6.28515625" style="497" customWidth="1"/>
    <col min="3579" max="3580" width="5.85546875" style="497" customWidth="1"/>
    <col min="3581" max="3581" width="5.28515625" style="497" customWidth="1"/>
    <col min="3582" max="3829" width="9.140625" style="497"/>
    <col min="3830" max="3830" width="7" style="497" customWidth="1"/>
    <col min="3831" max="3831" width="6.85546875" style="497" customWidth="1"/>
    <col min="3832" max="3832" width="6" style="497" customWidth="1"/>
    <col min="3833" max="3833" width="6.140625" style="497" customWidth="1"/>
    <col min="3834" max="3834" width="6.28515625" style="497" customWidth="1"/>
    <col min="3835" max="3836" width="5.85546875" style="497" customWidth="1"/>
    <col min="3837" max="3837" width="5.28515625" style="497" customWidth="1"/>
    <col min="3838" max="4085" width="9.140625" style="497"/>
    <col min="4086" max="4086" width="7" style="497" customWidth="1"/>
    <col min="4087" max="4087" width="6.85546875" style="497" customWidth="1"/>
    <col min="4088" max="4088" width="6" style="497" customWidth="1"/>
    <col min="4089" max="4089" width="6.140625" style="497" customWidth="1"/>
    <col min="4090" max="4090" width="6.28515625" style="497" customWidth="1"/>
    <col min="4091" max="4092" width="5.85546875" style="497" customWidth="1"/>
    <col min="4093" max="4093" width="5.28515625" style="497" customWidth="1"/>
    <col min="4094" max="4341" width="9.140625" style="497"/>
    <col min="4342" max="4342" width="7" style="497" customWidth="1"/>
    <col min="4343" max="4343" width="6.85546875" style="497" customWidth="1"/>
    <col min="4344" max="4344" width="6" style="497" customWidth="1"/>
    <col min="4345" max="4345" width="6.140625" style="497" customWidth="1"/>
    <col min="4346" max="4346" width="6.28515625" style="497" customWidth="1"/>
    <col min="4347" max="4348" width="5.85546875" style="497" customWidth="1"/>
    <col min="4349" max="4349" width="5.28515625" style="497" customWidth="1"/>
    <col min="4350" max="4597" width="9.140625" style="497"/>
    <col min="4598" max="4598" width="7" style="497" customWidth="1"/>
    <col min="4599" max="4599" width="6.85546875" style="497" customWidth="1"/>
    <col min="4600" max="4600" width="6" style="497" customWidth="1"/>
    <col min="4601" max="4601" width="6.140625" style="497" customWidth="1"/>
    <col min="4602" max="4602" width="6.28515625" style="497" customWidth="1"/>
    <col min="4603" max="4604" width="5.85546875" style="497" customWidth="1"/>
    <col min="4605" max="4605" width="5.28515625" style="497" customWidth="1"/>
    <col min="4606" max="4853" width="9.140625" style="497"/>
    <col min="4854" max="4854" width="7" style="497" customWidth="1"/>
    <col min="4855" max="4855" width="6.85546875" style="497" customWidth="1"/>
    <col min="4856" max="4856" width="6" style="497" customWidth="1"/>
    <col min="4857" max="4857" width="6.140625" style="497" customWidth="1"/>
    <col min="4858" max="4858" width="6.28515625" style="497" customWidth="1"/>
    <col min="4859" max="4860" width="5.85546875" style="497" customWidth="1"/>
    <col min="4861" max="4861" width="5.28515625" style="497" customWidth="1"/>
    <col min="4862" max="5109" width="9.140625" style="497"/>
    <col min="5110" max="5110" width="7" style="497" customWidth="1"/>
    <col min="5111" max="5111" width="6.85546875" style="497" customWidth="1"/>
    <col min="5112" max="5112" width="6" style="497" customWidth="1"/>
    <col min="5113" max="5113" width="6.140625" style="497" customWidth="1"/>
    <col min="5114" max="5114" width="6.28515625" style="497" customWidth="1"/>
    <col min="5115" max="5116" width="5.85546875" style="497" customWidth="1"/>
    <col min="5117" max="5117" width="5.28515625" style="497" customWidth="1"/>
    <col min="5118" max="5365" width="9.140625" style="497"/>
    <col min="5366" max="5366" width="7" style="497" customWidth="1"/>
    <col min="5367" max="5367" width="6.85546875" style="497" customWidth="1"/>
    <col min="5368" max="5368" width="6" style="497" customWidth="1"/>
    <col min="5369" max="5369" width="6.140625" style="497" customWidth="1"/>
    <col min="5370" max="5370" width="6.28515625" style="497" customWidth="1"/>
    <col min="5371" max="5372" width="5.85546875" style="497" customWidth="1"/>
    <col min="5373" max="5373" width="5.28515625" style="497" customWidth="1"/>
    <col min="5374" max="5621" width="9.140625" style="497"/>
    <col min="5622" max="5622" width="7" style="497" customWidth="1"/>
    <col min="5623" max="5623" width="6.85546875" style="497" customWidth="1"/>
    <col min="5624" max="5624" width="6" style="497" customWidth="1"/>
    <col min="5625" max="5625" width="6.140625" style="497" customWidth="1"/>
    <col min="5626" max="5626" width="6.28515625" style="497" customWidth="1"/>
    <col min="5627" max="5628" width="5.85546875" style="497" customWidth="1"/>
    <col min="5629" max="5629" width="5.28515625" style="497" customWidth="1"/>
    <col min="5630" max="5877" width="9.140625" style="497"/>
    <col min="5878" max="5878" width="7" style="497" customWidth="1"/>
    <col min="5879" max="5879" width="6.85546875" style="497" customWidth="1"/>
    <col min="5880" max="5880" width="6" style="497" customWidth="1"/>
    <col min="5881" max="5881" width="6.140625" style="497" customWidth="1"/>
    <col min="5882" max="5882" width="6.28515625" style="497" customWidth="1"/>
    <col min="5883" max="5884" width="5.85546875" style="497" customWidth="1"/>
    <col min="5885" max="5885" width="5.28515625" style="497" customWidth="1"/>
    <col min="5886" max="6133" width="9.140625" style="497"/>
    <col min="6134" max="6134" width="7" style="497" customWidth="1"/>
    <col min="6135" max="6135" width="6.85546875" style="497" customWidth="1"/>
    <col min="6136" max="6136" width="6" style="497" customWidth="1"/>
    <col min="6137" max="6137" width="6.140625" style="497" customWidth="1"/>
    <col min="6138" max="6138" width="6.28515625" style="497" customWidth="1"/>
    <col min="6139" max="6140" width="5.85546875" style="497" customWidth="1"/>
    <col min="6141" max="6141" width="5.28515625" style="497" customWidth="1"/>
    <col min="6142" max="6389" width="9.140625" style="497"/>
    <col min="6390" max="6390" width="7" style="497" customWidth="1"/>
    <col min="6391" max="6391" width="6.85546875" style="497" customWidth="1"/>
    <col min="6392" max="6392" width="6" style="497" customWidth="1"/>
    <col min="6393" max="6393" width="6.140625" style="497" customWidth="1"/>
    <col min="6394" max="6394" width="6.28515625" style="497" customWidth="1"/>
    <col min="6395" max="6396" width="5.85546875" style="497" customWidth="1"/>
    <col min="6397" max="6397" width="5.28515625" style="497" customWidth="1"/>
    <col min="6398" max="6645" width="9.140625" style="497"/>
    <col min="6646" max="6646" width="7" style="497" customWidth="1"/>
    <col min="6647" max="6647" width="6.85546875" style="497" customWidth="1"/>
    <col min="6648" max="6648" width="6" style="497" customWidth="1"/>
    <col min="6649" max="6649" width="6.140625" style="497" customWidth="1"/>
    <col min="6650" max="6650" width="6.28515625" style="497" customWidth="1"/>
    <col min="6651" max="6652" width="5.85546875" style="497" customWidth="1"/>
    <col min="6653" max="6653" width="5.28515625" style="497" customWidth="1"/>
    <col min="6654" max="6901" width="9.140625" style="497"/>
    <col min="6902" max="6902" width="7" style="497" customWidth="1"/>
    <col min="6903" max="6903" width="6.85546875" style="497" customWidth="1"/>
    <col min="6904" max="6904" width="6" style="497" customWidth="1"/>
    <col min="6905" max="6905" width="6.140625" style="497" customWidth="1"/>
    <col min="6906" max="6906" width="6.28515625" style="497" customWidth="1"/>
    <col min="6907" max="6908" width="5.85546875" style="497" customWidth="1"/>
    <col min="6909" max="6909" width="5.28515625" style="497" customWidth="1"/>
    <col min="6910" max="7157" width="9.140625" style="497"/>
    <col min="7158" max="7158" width="7" style="497" customWidth="1"/>
    <col min="7159" max="7159" width="6.85546875" style="497" customWidth="1"/>
    <col min="7160" max="7160" width="6" style="497" customWidth="1"/>
    <col min="7161" max="7161" width="6.140625" style="497" customWidth="1"/>
    <col min="7162" max="7162" width="6.28515625" style="497" customWidth="1"/>
    <col min="7163" max="7164" width="5.85546875" style="497" customWidth="1"/>
    <col min="7165" max="7165" width="5.28515625" style="497" customWidth="1"/>
    <col min="7166" max="7413" width="9.140625" style="497"/>
    <col min="7414" max="7414" width="7" style="497" customWidth="1"/>
    <col min="7415" max="7415" width="6.85546875" style="497" customWidth="1"/>
    <col min="7416" max="7416" width="6" style="497" customWidth="1"/>
    <col min="7417" max="7417" width="6.140625" style="497" customWidth="1"/>
    <col min="7418" max="7418" width="6.28515625" style="497" customWidth="1"/>
    <col min="7419" max="7420" width="5.85546875" style="497" customWidth="1"/>
    <col min="7421" max="7421" width="5.28515625" style="497" customWidth="1"/>
    <col min="7422" max="7669" width="9.140625" style="497"/>
    <col min="7670" max="7670" width="7" style="497" customWidth="1"/>
    <col min="7671" max="7671" width="6.85546875" style="497" customWidth="1"/>
    <col min="7672" max="7672" width="6" style="497" customWidth="1"/>
    <col min="7673" max="7673" width="6.140625" style="497" customWidth="1"/>
    <col min="7674" max="7674" width="6.28515625" style="497" customWidth="1"/>
    <col min="7675" max="7676" width="5.85546875" style="497" customWidth="1"/>
    <col min="7677" max="7677" width="5.28515625" style="497" customWidth="1"/>
    <col min="7678" max="7925" width="9.140625" style="497"/>
    <col min="7926" max="7926" width="7" style="497" customWidth="1"/>
    <col min="7927" max="7927" width="6.85546875" style="497" customWidth="1"/>
    <col min="7928" max="7928" width="6" style="497" customWidth="1"/>
    <col min="7929" max="7929" width="6.140625" style="497" customWidth="1"/>
    <col min="7930" max="7930" width="6.28515625" style="497" customWidth="1"/>
    <col min="7931" max="7932" width="5.85546875" style="497" customWidth="1"/>
    <col min="7933" max="7933" width="5.28515625" style="497" customWidth="1"/>
    <col min="7934" max="8181" width="9.140625" style="497"/>
    <col min="8182" max="8182" width="7" style="497" customWidth="1"/>
    <col min="8183" max="8183" width="6.85546875" style="497" customWidth="1"/>
    <col min="8184" max="8184" width="6" style="497" customWidth="1"/>
    <col min="8185" max="8185" width="6.140625" style="497" customWidth="1"/>
    <col min="8186" max="8186" width="6.28515625" style="497" customWidth="1"/>
    <col min="8187" max="8188" width="5.85546875" style="497" customWidth="1"/>
    <col min="8189" max="8189" width="5.28515625" style="497" customWidth="1"/>
    <col min="8190" max="8437" width="9.140625" style="497"/>
    <col min="8438" max="8438" width="7" style="497" customWidth="1"/>
    <col min="8439" max="8439" width="6.85546875" style="497" customWidth="1"/>
    <col min="8440" max="8440" width="6" style="497" customWidth="1"/>
    <col min="8441" max="8441" width="6.140625" style="497" customWidth="1"/>
    <col min="8442" max="8442" width="6.28515625" style="497" customWidth="1"/>
    <col min="8443" max="8444" width="5.85546875" style="497" customWidth="1"/>
    <col min="8445" max="8445" width="5.28515625" style="497" customWidth="1"/>
    <col min="8446" max="8693" width="9.140625" style="497"/>
    <col min="8694" max="8694" width="7" style="497" customWidth="1"/>
    <col min="8695" max="8695" width="6.85546875" style="497" customWidth="1"/>
    <col min="8696" max="8696" width="6" style="497" customWidth="1"/>
    <col min="8697" max="8697" width="6.140625" style="497" customWidth="1"/>
    <col min="8698" max="8698" width="6.28515625" style="497" customWidth="1"/>
    <col min="8699" max="8700" width="5.85546875" style="497" customWidth="1"/>
    <col min="8701" max="8701" width="5.28515625" style="497" customWidth="1"/>
    <col min="8702" max="8949" width="9.140625" style="497"/>
    <col min="8950" max="8950" width="7" style="497" customWidth="1"/>
    <col min="8951" max="8951" width="6.85546875" style="497" customWidth="1"/>
    <col min="8952" max="8952" width="6" style="497" customWidth="1"/>
    <col min="8953" max="8953" width="6.140625" style="497" customWidth="1"/>
    <col min="8954" max="8954" width="6.28515625" style="497" customWidth="1"/>
    <col min="8955" max="8956" width="5.85546875" style="497" customWidth="1"/>
    <col min="8957" max="8957" width="5.28515625" style="497" customWidth="1"/>
    <col min="8958" max="9205" width="9.140625" style="497"/>
    <col min="9206" max="9206" width="7" style="497" customWidth="1"/>
    <col min="9207" max="9207" width="6.85546875" style="497" customWidth="1"/>
    <col min="9208" max="9208" width="6" style="497" customWidth="1"/>
    <col min="9209" max="9209" width="6.140625" style="497" customWidth="1"/>
    <col min="9210" max="9210" width="6.28515625" style="497" customWidth="1"/>
    <col min="9211" max="9212" width="5.85546875" style="497" customWidth="1"/>
    <col min="9213" max="9213" width="5.28515625" style="497" customWidth="1"/>
    <col min="9214" max="9461" width="9.140625" style="497"/>
    <col min="9462" max="9462" width="7" style="497" customWidth="1"/>
    <col min="9463" max="9463" width="6.85546875" style="497" customWidth="1"/>
    <col min="9464" max="9464" width="6" style="497" customWidth="1"/>
    <col min="9465" max="9465" width="6.140625" style="497" customWidth="1"/>
    <col min="9466" max="9466" width="6.28515625" style="497" customWidth="1"/>
    <col min="9467" max="9468" width="5.85546875" style="497" customWidth="1"/>
    <col min="9469" max="9469" width="5.28515625" style="497" customWidth="1"/>
    <col min="9470" max="9717" width="9.140625" style="497"/>
    <col min="9718" max="9718" width="7" style="497" customWidth="1"/>
    <col min="9719" max="9719" width="6.85546875" style="497" customWidth="1"/>
    <col min="9720" max="9720" width="6" style="497" customWidth="1"/>
    <col min="9721" max="9721" width="6.140625" style="497" customWidth="1"/>
    <col min="9722" max="9722" width="6.28515625" style="497" customWidth="1"/>
    <col min="9723" max="9724" width="5.85546875" style="497" customWidth="1"/>
    <col min="9725" max="9725" width="5.28515625" style="497" customWidth="1"/>
    <col min="9726" max="9973" width="9.140625" style="497"/>
    <col min="9974" max="9974" width="7" style="497" customWidth="1"/>
    <col min="9975" max="9975" width="6.85546875" style="497" customWidth="1"/>
    <col min="9976" max="9976" width="6" style="497" customWidth="1"/>
    <col min="9977" max="9977" width="6.140625" style="497" customWidth="1"/>
    <col min="9978" max="9978" width="6.28515625" style="497" customWidth="1"/>
    <col min="9979" max="9980" width="5.85546875" style="497" customWidth="1"/>
    <col min="9981" max="9981" width="5.28515625" style="497" customWidth="1"/>
    <col min="9982" max="10229" width="9.140625" style="497"/>
    <col min="10230" max="10230" width="7" style="497" customWidth="1"/>
    <col min="10231" max="10231" width="6.85546875" style="497" customWidth="1"/>
    <col min="10232" max="10232" width="6" style="497" customWidth="1"/>
    <col min="10233" max="10233" width="6.140625" style="497" customWidth="1"/>
    <col min="10234" max="10234" width="6.28515625" style="497" customWidth="1"/>
    <col min="10235" max="10236" width="5.85546875" style="497" customWidth="1"/>
    <col min="10237" max="10237" width="5.28515625" style="497" customWidth="1"/>
    <col min="10238" max="10485" width="9.140625" style="497"/>
    <col min="10486" max="10486" width="7" style="497" customWidth="1"/>
    <col min="10487" max="10487" width="6.85546875" style="497" customWidth="1"/>
    <col min="10488" max="10488" width="6" style="497" customWidth="1"/>
    <col min="10489" max="10489" width="6.140625" style="497" customWidth="1"/>
    <col min="10490" max="10490" width="6.28515625" style="497" customWidth="1"/>
    <col min="10491" max="10492" width="5.85546875" style="497" customWidth="1"/>
    <col min="10493" max="10493" width="5.28515625" style="497" customWidth="1"/>
    <col min="10494" max="10741" width="9.140625" style="497"/>
    <col min="10742" max="10742" width="7" style="497" customWidth="1"/>
    <col min="10743" max="10743" width="6.85546875" style="497" customWidth="1"/>
    <col min="10744" max="10744" width="6" style="497" customWidth="1"/>
    <col min="10745" max="10745" width="6.140625" style="497" customWidth="1"/>
    <col min="10746" max="10746" width="6.28515625" style="497" customWidth="1"/>
    <col min="10747" max="10748" width="5.85546875" style="497" customWidth="1"/>
    <col min="10749" max="10749" width="5.28515625" style="497" customWidth="1"/>
    <col min="10750" max="10997" width="9.140625" style="497"/>
    <col min="10998" max="10998" width="7" style="497" customWidth="1"/>
    <col min="10999" max="10999" width="6.85546875" style="497" customWidth="1"/>
    <col min="11000" max="11000" width="6" style="497" customWidth="1"/>
    <col min="11001" max="11001" width="6.140625" style="497" customWidth="1"/>
    <col min="11002" max="11002" width="6.28515625" style="497" customWidth="1"/>
    <col min="11003" max="11004" width="5.85546875" style="497" customWidth="1"/>
    <col min="11005" max="11005" width="5.28515625" style="497" customWidth="1"/>
    <col min="11006" max="11253" width="9.140625" style="497"/>
    <col min="11254" max="11254" width="7" style="497" customWidth="1"/>
    <col min="11255" max="11255" width="6.85546875" style="497" customWidth="1"/>
    <col min="11256" max="11256" width="6" style="497" customWidth="1"/>
    <col min="11257" max="11257" width="6.140625" style="497" customWidth="1"/>
    <col min="11258" max="11258" width="6.28515625" style="497" customWidth="1"/>
    <col min="11259" max="11260" width="5.85546875" style="497" customWidth="1"/>
    <col min="11261" max="11261" width="5.28515625" style="497" customWidth="1"/>
    <col min="11262" max="11509" width="9.140625" style="497"/>
    <col min="11510" max="11510" width="7" style="497" customWidth="1"/>
    <col min="11511" max="11511" width="6.85546875" style="497" customWidth="1"/>
    <col min="11512" max="11512" width="6" style="497" customWidth="1"/>
    <col min="11513" max="11513" width="6.140625" style="497" customWidth="1"/>
    <col min="11514" max="11514" width="6.28515625" style="497" customWidth="1"/>
    <col min="11515" max="11516" width="5.85546875" style="497" customWidth="1"/>
    <col min="11517" max="11517" width="5.28515625" style="497" customWidth="1"/>
    <col min="11518" max="11765" width="9.140625" style="497"/>
    <col min="11766" max="11766" width="7" style="497" customWidth="1"/>
    <col min="11767" max="11767" width="6.85546875" style="497" customWidth="1"/>
    <col min="11768" max="11768" width="6" style="497" customWidth="1"/>
    <col min="11769" max="11769" width="6.140625" style="497" customWidth="1"/>
    <col min="11770" max="11770" width="6.28515625" style="497" customWidth="1"/>
    <col min="11771" max="11772" width="5.85546875" style="497" customWidth="1"/>
    <col min="11773" max="11773" width="5.28515625" style="497" customWidth="1"/>
    <col min="11774" max="12021" width="9.140625" style="497"/>
    <col min="12022" max="12022" width="7" style="497" customWidth="1"/>
    <col min="12023" max="12023" width="6.85546875" style="497" customWidth="1"/>
    <col min="12024" max="12024" width="6" style="497" customWidth="1"/>
    <col min="12025" max="12025" width="6.140625" style="497" customWidth="1"/>
    <col min="12026" max="12026" width="6.28515625" style="497" customWidth="1"/>
    <col min="12027" max="12028" width="5.85546875" style="497" customWidth="1"/>
    <col min="12029" max="12029" width="5.28515625" style="497" customWidth="1"/>
    <col min="12030" max="12277" width="9.140625" style="497"/>
    <col min="12278" max="12278" width="7" style="497" customWidth="1"/>
    <col min="12279" max="12279" width="6.85546875" style="497" customWidth="1"/>
    <col min="12280" max="12280" width="6" style="497" customWidth="1"/>
    <col min="12281" max="12281" width="6.140625" style="497" customWidth="1"/>
    <col min="12282" max="12282" width="6.28515625" style="497" customWidth="1"/>
    <col min="12283" max="12284" width="5.85546875" style="497" customWidth="1"/>
    <col min="12285" max="12285" width="5.28515625" style="497" customWidth="1"/>
    <col min="12286" max="12533" width="9.140625" style="497"/>
    <col min="12534" max="12534" width="7" style="497" customWidth="1"/>
    <col min="12535" max="12535" width="6.85546875" style="497" customWidth="1"/>
    <col min="12536" max="12536" width="6" style="497" customWidth="1"/>
    <col min="12537" max="12537" width="6.140625" style="497" customWidth="1"/>
    <col min="12538" max="12538" width="6.28515625" style="497" customWidth="1"/>
    <col min="12539" max="12540" width="5.85546875" style="497" customWidth="1"/>
    <col min="12541" max="12541" width="5.28515625" style="497" customWidth="1"/>
    <col min="12542" max="12789" width="9.140625" style="497"/>
    <col min="12790" max="12790" width="7" style="497" customWidth="1"/>
    <col min="12791" max="12791" width="6.85546875" style="497" customWidth="1"/>
    <col min="12792" max="12792" width="6" style="497" customWidth="1"/>
    <col min="12793" max="12793" width="6.140625" style="497" customWidth="1"/>
    <col min="12794" max="12794" width="6.28515625" style="497" customWidth="1"/>
    <col min="12795" max="12796" width="5.85546875" style="497" customWidth="1"/>
    <col min="12797" max="12797" width="5.28515625" style="497" customWidth="1"/>
    <col min="12798" max="13045" width="9.140625" style="497"/>
    <col min="13046" max="13046" width="7" style="497" customWidth="1"/>
    <col min="13047" max="13047" width="6.85546875" style="497" customWidth="1"/>
    <col min="13048" max="13048" width="6" style="497" customWidth="1"/>
    <col min="13049" max="13049" width="6.140625" style="497" customWidth="1"/>
    <col min="13050" max="13050" width="6.28515625" style="497" customWidth="1"/>
    <col min="13051" max="13052" width="5.85546875" style="497" customWidth="1"/>
    <col min="13053" max="13053" width="5.28515625" style="497" customWidth="1"/>
    <col min="13054" max="13301" width="9.140625" style="497"/>
    <col min="13302" max="13302" width="7" style="497" customWidth="1"/>
    <col min="13303" max="13303" width="6.85546875" style="497" customWidth="1"/>
    <col min="13304" max="13304" width="6" style="497" customWidth="1"/>
    <col min="13305" max="13305" width="6.140625" style="497" customWidth="1"/>
    <col min="13306" max="13306" width="6.28515625" style="497" customWidth="1"/>
    <col min="13307" max="13308" width="5.85546875" style="497" customWidth="1"/>
    <col min="13309" max="13309" width="5.28515625" style="497" customWidth="1"/>
    <col min="13310" max="13557" width="9.140625" style="497"/>
    <col min="13558" max="13558" width="7" style="497" customWidth="1"/>
    <col min="13559" max="13559" width="6.85546875" style="497" customWidth="1"/>
    <col min="13560" max="13560" width="6" style="497" customWidth="1"/>
    <col min="13561" max="13561" width="6.140625" style="497" customWidth="1"/>
    <col min="13562" max="13562" width="6.28515625" style="497" customWidth="1"/>
    <col min="13563" max="13564" width="5.85546875" style="497" customWidth="1"/>
    <col min="13565" max="13565" width="5.28515625" style="497" customWidth="1"/>
    <col min="13566" max="13813" width="9.140625" style="497"/>
    <col min="13814" max="13814" width="7" style="497" customWidth="1"/>
    <col min="13815" max="13815" width="6.85546875" style="497" customWidth="1"/>
    <col min="13816" max="13816" width="6" style="497" customWidth="1"/>
    <col min="13817" max="13817" width="6.140625" style="497" customWidth="1"/>
    <col min="13818" max="13818" width="6.28515625" style="497" customWidth="1"/>
    <col min="13819" max="13820" width="5.85546875" style="497" customWidth="1"/>
    <col min="13821" max="13821" width="5.28515625" style="497" customWidth="1"/>
    <col min="13822" max="14069" width="9.140625" style="497"/>
    <col min="14070" max="14070" width="7" style="497" customWidth="1"/>
    <col min="14071" max="14071" width="6.85546875" style="497" customWidth="1"/>
    <col min="14072" max="14072" width="6" style="497" customWidth="1"/>
    <col min="14073" max="14073" width="6.140625" style="497" customWidth="1"/>
    <col min="14074" max="14074" width="6.28515625" style="497" customWidth="1"/>
    <col min="14075" max="14076" width="5.85546875" style="497" customWidth="1"/>
    <col min="14077" max="14077" width="5.28515625" style="497" customWidth="1"/>
    <col min="14078" max="14325" width="9.140625" style="497"/>
    <col min="14326" max="14326" width="7" style="497" customWidth="1"/>
    <col min="14327" max="14327" width="6.85546875" style="497" customWidth="1"/>
    <col min="14328" max="14328" width="6" style="497" customWidth="1"/>
    <col min="14329" max="14329" width="6.140625" style="497" customWidth="1"/>
    <col min="14330" max="14330" width="6.28515625" style="497" customWidth="1"/>
    <col min="14331" max="14332" width="5.85546875" style="497" customWidth="1"/>
    <col min="14333" max="14333" width="5.28515625" style="497" customWidth="1"/>
    <col min="14334" max="14581" width="9.140625" style="497"/>
    <col min="14582" max="14582" width="7" style="497" customWidth="1"/>
    <col min="14583" max="14583" width="6.85546875" style="497" customWidth="1"/>
    <col min="14584" max="14584" width="6" style="497" customWidth="1"/>
    <col min="14585" max="14585" width="6.140625" style="497" customWidth="1"/>
    <col min="14586" max="14586" width="6.28515625" style="497" customWidth="1"/>
    <col min="14587" max="14588" width="5.85546875" style="497" customWidth="1"/>
    <col min="14589" max="14589" width="5.28515625" style="497" customWidth="1"/>
    <col min="14590" max="14837" width="9.140625" style="497"/>
    <col min="14838" max="14838" width="7" style="497" customWidth="1"/>
    <col min="14839" max="14839" width="6.85546875" style="497" customWidth="1"/>
    <col min="14840" max="14840" width="6" style="497" customWidth="1"/>
    <col min="14841" max="14841" width="6.140625" style="497" customWidth="1"/>
    <col min="14842" max="14842" width="6.28515625" style="497" customWidth="1"/>
    <col min="14843" max="14844" width="5.85546875" style="497" customWidth="1"/>
    <col min="14845" max="14845" width="5.28515625" style="497" customWidth="1"/>
    <col min="14846" max="15093" width="9.140625" style="497"/>
    <col min="15094" max="15094" width="7" style="497" customWidth="1"/>
    <col min="15095" max="15095" width="6.85546875" style="497" customWidth="1"/>
    <col min="15096" max="15096" width="6" style="497" customWidth="1"/>
    <col min="15097" max="15097" width="6.140625" style="497" customWidth="1"/>
    <col min="15098" max="15098" width="6.28515625" style="497" customWidth="1"/>
    <col min="15099" max="15100" width="5.85546875" style="497" customWidth="1"/>
    <col min="15101" max="15101" width="5.28515625" style="497" customWidth="1"/>
    <col min="15102" max="15349" width="9.140625" style="497"/>
    <col min="15350" max="15350" width="7" style="497" customWidth="1"/>
    <col min="15351" max="15351" width="6.85546875" style="497" customWidth="1"/>
    <col min="15352" max="15352" width="6" style="497" customWidth="1"/>
    <col min="15353" max="15353" width="6.140625" style="497" customWidth="1"/>
    <col min="15354" max="15354" width="6.28515625" style="497" customWidth="1"/>
    <col min="15355" max="15356" width="5.85546875" style="497" customWidth="1"/>
    <col min="15357" max="15357" width="5.28515625" style="497" customWidth="1"/>
    <col min="15358" max="15605" width="9.140625" style="497"/>
    <col min="15606" max="15606" width="7" style="497" customWidth="1"/>
    <col min="15607" max="15607" width="6.85546875" style="497" customWidth="1"/>
    <col min="15608" max="15608" width="6" style="497" customWidth="1"/>
    <col min="15609" max="15609" width="6.140625" style="497" customWidth="1"/>
    <col min="15610" max="15610" width="6.28515625" style="497" customWidth="1"/>
    <col min="15611" max="15612" width="5.85546875" style="497" customWidth="1"/>
    <col min="15613" max="15613" width="5.28515625" style="497" customWidth="1"/>
    <col min="15614" max="15861" width="9.140625" style="497"/>
    <col min="15862" max="15862" width="7" style="497" customWidth="1"/>
    <col min="15863" max="15863" width="6.85546875" style="497" customWidth="1"/>
    <col min="15864" max="15864" width="6" style="497" customWidth="1"/>
    <col min="15865" max="15865" width="6.140625" style="497" customWidth="1"/>
    <col min="15866" max="15866" width="6.28515625" style="497" customWidth="1"/>
    <col min="15867" max="15868" width="5.85546875" style="497" customWidth="1"/>
    <col min="15869" max="15869" width="5.28515625" style="497" customWidth="1"/>
    <col min="15870" max="16117" width="9.140625" style="497"/>
    <col min="16118" max="16118" width="7" style="497" customWidth="1"/>
    <col min="16119" max="16119" width="6.85546875" style="497" customWidth="1"/>
    <col min="16120" max="16120" width="6" style="497" customWidth="1"/>
    <col min="16121" max="16121" width="6.140625" style="497" customWidth="1"/>
    <col min="16122" max="16122" width="6.28515625" style="497" customWidth="1"/>
    <col min="16123" max="16124" width="5.85546875" style="497" customWidth="1"/>
    <col min="16125" max="16125" width="5.28515625" style="497" customWidth="1"/>
    <col min="16126" max="16373" width="9.140625" style="497"/>
    <col min="16374" max="16379" width="9.140625" style="497" customWidth="1"/>
    <col min="16380" max="16384" width="9.140625" style="497"/>
  </cols>
  <sheetData>
    <row r="1" spans="1:8" s="496" customFormat="1" ht="9.9499999999999993" customHeight="1">
      <c r="A1" s="441" t="s">
        <v>180</v>
      </c>
      <c r="B1" s="498"/>
      <c r="C1" s="498"/>
      <c r="D1" s="498"/>
    </row>
    <row r="2" spans="1:8" s="496" customFormat="1" ht="12.95" customHeight="1">
      <c r="A2" s="624" t="s">
        <v>144</v>
      </c>
      <c r="B2" s="622" t="s">
        <v>181</v>
      </c>
      <c r="C2" s="622"/>
      <c r="D2" s="622"/>
      <c r="E2" s="622"/>
      <c r="F2" s="622"/>
      <c r="G2" s="622"/>
      <c r="H2" s="623"/>
    </row>
    <row r="3" spans="1:8" s="496" customFormat="1" ht="20.100000000000001" customHeight="1">
      <c r="A3" s="624"/>
      <c r="B3" s="499" t="s">
        <v>146</v>
      </c>
      <c r="C3" s="500" t="s">
        <v>182</v>
      </c>
      <c r="D3" s="500" t="s">
        <v>183</v>
      </c>
      <c r="E3" s="500" t="s">
        <v>184</v>
      </c>
      <c r="F3" s="500" t="s">
        <v>185</v>
      </c>
      <c r="G3" s="500" t="s">
        <v>186</v>
      </c>
      <c r="H3" s="501" t="s">
        <v>187</v>
      </c>
    </row>
    <row r="4" spans="1:8" s="496" customFormat="1" ht="10.5" customHeight="1">
      <c r="A4" s="502">
        <v>2013</v>
      </c>
      <c r="B4" s="503">
        <f>C4+D4+E4+F4+G4+H4</f>
        <v>3305.7999999999997</v>
      </c>
      <c r="C4" s="504">
        <v>872.27599999999995</v>
      </c>
      <c r="D4" s="504">
        <v>262.12400000000002</v>
      </c>
      <c r="E4" s="504">
        <v>2151.4229999999998</v>
      </c>
      <c r="F4" s="504">
        <v>8.4749999999999996</v>
      </c>
      <c r="G4" s="504">
        <v>11.502000000000001</v>
      </c>
      <c r="H4" s="505">
        <v>0</v>
      </c>
    </row>
    <row r="5" spans="1:8" s="496" customFormat="1" ht="10.5" customHeight="1">
      <c r="A5" s="502">
        <v>2014</v>
      </c>
      <c r="B5" s="503">
        <f>C5+D5+E5+F5+G5+H5</f>
        <v>3326.0000000000005</v>
      </c>
      <c r="C5" s="504">
        <v>943.529</v>
      </c>
      <c r="D5" s="504">
        <v>220.19</v>
      </c>
      <c r="E5" s="504">
        <v>2152.1080000000002</v>
      </c>
      <c r="F5" s="504">
        <v>2.3929999999999998</v>
      </c>
      <c r="G5" s="504">
        <v>7.78</v>
      </c>
      <c r="H5" s="505">
        <v>0</v>
      </c>
    </row>
    <row r="6" spans="1:8" s="496" customFormat="1" ht="10.5" customHeight="1">
      <c r="A6" s="502">
        <v>2015</v>
      </c>
      <c r="B6" s="503">
        <f>C6+D6+E6+F6+G6+H6</f>
        <v>3334</v>
      </c>
      <c r="C6" s="504">
        <v>901</v>
      </c>
      <c r="D6" s="504">
        <v>289</v>
      </c>
      <c r="E6" s="504">
        <v>2129</v>
      </c>
      <c r="F6" s="504">
        <v>6</v>
      </c>
      <c r="G6" s="504">
        <v>9</v>
      </c>
      <c r="H6" s="505">
        <v>0</v>
      </c>
    </row>
    <row r="7" spans="1:8" s="496" customFormat="1" ht="10.5" customHeight="1">
      <c r="A7" s="502">
        <v>2016</v>
      </c>
      <c r="B7" s="503">
        <v>3352</v>
      </c>
      <c r="C7" s="504">
        <v>804.50400000000002</v>
      </c>
      <c r="D7" s="504">
        <v>162.72300000000001</v>
      </c>
      <c r="E7" s="504">
        <v>2356.65</v>
      </c>
      <c r="F7" s="506" t="s">
        <v>149</v>
      </c>
      <c r="G7" s="506" t="s">
        <v>149</v>
      </c>
      <c r="H7" s="507" t="s">
        <v>149</v>
      </c>
    </row>
    <row r="8" spans="1:8" s="496" customFormat="1" ht="10.5" customHeight="1">
      <c r="A8" s="508">
        <v>2017</v>
      </c>
      <c r="B8" s="509">
        <v>3369.183</v>
      </c>
      <c r="C8" s="510">
        <v>787.39700000000005</v>
      </c>
      <c r="D8" s="510">
        <v>176.739</v>
      </c>
      <c r="E8" s="510">
        <v>2385.9589999999998</v>
      </c>
      <c r="F8" s="511" t="s">
        <v>149</v>
      </c>
      <c r="G8" s="511" t="s">
        <v>149</v>
      </c>
      <c r="H8" s="512" t="s">
        <v>149</v>
      </c>
    </row>
    <row r="9" spans="1:8" s="2" customFormat="1" ht="6.95" customHeight="1">
      <c r="A9" s="23" t="s">
        <v>150</v>
      </c>
    </row>
    <row r="10" spans="1:8" s="2" customFormat="1" ht="6.95" customHeight="1">
      <c r="A10" s="23" t="s">
        <v>188</v>
      </c>
    </row>
    <row r="11" spans="1:8" ht="9.4" customHeight="1"/>
    <row r="12" spans="1:8" ht="9.4" customHeight="1">
      <c r="C12" s="513"/>
      <c r="D12" s="513"/>
      <c r="E12" s="513"/>
      <c r="F12" s="514"/>
      <c r="G12" s="515"/>
    </row>
    <row r="13" spans="1:8" ht="9.4" customHeight="1">
      <c r="B13" s="516"/>
      <c r="C13" s="40"/>
      <c r="D13" s="40"/>
      <c r="E13" s="40"/>
      <c r="F13" s="517"/>
    </row>
    <row r="14" spans="1:8" ht="9.4" customHeight="1">
      <c r="F14" s="517"/>
    </row>
    <row r="15" spans="1:8" ht="9.4" customHeight="1">
      <c r="F15" s="517"/>
    </row>
    <row r="16" spans="1:8" ht="9.4" customHeight="1">
      <c r="F16" s="517"/>
    </row>
    <row r="17" spans="1:7" ht="9.4" customHeight="1">
      <c r="F17" s="517"/>
    </row>
    <row r="18" spans="1:7" ht="9.4" customHeight="1"/>
    <row r="19" spans="1:7" ht="9.4" customHeight="1"/>
    <row r="20" spans="1:7" ht="9.4" customHeight="1"/>
    <row r="21" spans="1:7" ht="9.4" customHeight="1"/>
    <row r="22" spans="1:7" s="2" customFormat="1" ht="6.95" customHeight="1">
      <c r="A22" s="23" t="s">
        <v>189</v>
      </c>
    </row>
    <row r="23" spans="1:7">
      <c r="B23" s="518"/>
      <c r="C23" s="518"/>
      <c r="D23" s="518"/>
      <c r="E23" s="518"/>
      <c r="F23" s="519"/>
      <c r="G23" s="518"/>
    </row>
    <row r="25" spans="1:7">
      <c r="C25" s="40"/>
      <c r="D25" s="40"/>
      <c r="E25" s="40"/>
      <c r="F25" s="40"/>
      <c r="G25" s="40"/>
    </row>
  </sheetData>
  <mergeCells count="2">
    <mergeCell ref="B2:H2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zoomScale="200" zoomScaleNormal="200" workbookViewId="0">
      <selection activeCell="A29" sqref="A29"/>
    </sheetView>
  </sheetViews>
  <sheetFormatPr defaultColWidth="4.7109375" defaultRowHeight="9" customHeight="1"/>
  <cols>
    <col min="1" max="1" width="21.5703125" style="2" customWidth="1"/>
    <col min="2" max="7" width="6.7109375" style="2" customWidth="1"/>
    <col min="8" max="9" width="6.28515625" style="2" customWidth="1"/>
    <col min="10" max="16384" width="4.7109375" style="2"/>
  </cols>
  <sheetData>
    <row r="1" spans="1:9" ht="9.6" customHeight="1">
      <c r="A1" s="588" t="s">
        <v>1072</v>
      </c>
      <c r="H1" s="69"/>
      <c r="I1" s="69"/>
    </row>
    <row r="2" spans="1:9" ht="9.6" customHeight="1">
      <c r="A2" s="590" t="s">
        <v>1071</v>
      </c>
      <c r="E2" s="24"/>
    </row>
    <row r="3" spans="1:9" ht="12.95" customHeight="1">
      <c r="A3" s="697" t="s">
        <v>943</v>
      </c>
      <c r="B3" s="695">
        <v>2016</v>
      </c>
      <c r="C3" s="695"/>
      <c r="D3" s="695"/>
      <c r="E3" s="695">
        <v>2017</v>
      </c>
      <c r="F3" s="695"/>
      <c r="G3" s="696"/>
    </row>
    <row r="4" spans="1:9" ht="12.95" customHeight="1">
      <c r="A4" s="697"/>
      <c r="B4" s="14" t="s">
        <v>146</v>
      </c>
      <c r="C4" s="14" t="s">
        <v>152</v>
      </c>
      <c r="D4" s="14" t="s">
        <v>153</v>
      </c>
      <c r="E4" s="14" t="s">
        <v>146</v>
      </c>
      <c r="F4" s="14" t="s">
        <v>152</v>
      </c>
      <c r="G4" s="15" t="s">
        <v>153</v>
      </c>
    </row>
    <row r="5" spans="1:9" ht="9.9499999999999993" customHeight="1">
      <c r="A5" s="71" t="s">
        <v>944</v>
      </c>
      <c r="B5" s="72">
        <v>14.7</v>
      </c>
      <c r="C5" s="73">
        <v>14.9</v>
      </c>
      <c r="D5" s="73">
        <v>14.5</v>
      </c>
      <c r="E5" s="72">
        <v>14</v>
      </c>
      <c r="F5" s="73">
        <v>14.8</v>
      </c>
      <c r="G5" s="73">
        <v>13.3</v>
      </c>
    </row>
    <row r="6" spans="1:9" ht="9.9499999999999993" customHeight="1">
      <c r="A6" s="71" t="s">
        <v>945</v>
      </c>
      <c r="B6" s="72">
        <v>38.5</v>
      </c>
      <c r="C6" s="73">
        <v>41.4</v>
      </c>
      <c r="D6" s="73">
        <v>36</v>
      </c>
      <c r="E6" s="72">
        <v>38.4</v>
      </c>
      <c r="F6" s="73">
        <v>40.9</v>
      </c>
      <c r="G6" s="73">
        <v>36.200000000000003</v>
      </c>
    </row>
    <row r="7" spans="1:9" ht="9.9499999999999993" customHeight="1">
      <c r="A7" s="71" t="s">
        <v>946</v>
      </c>
      <c r="B7" s="72">
        <v>8.8000000000000007</v>
      </c>
      <c r="C7" s="73">
        <v>8.6999999999999993</v>
      </c>
      <c r="D7" s="73">
        <v>8.9</v>
      </c>
      <c r="E7" s="72">
        <v>8.1999999999999993</v>
      </c>
      <c r="F7" s="73">
        <v>8.4</v>
      </c>
      <c r="G7" s="73">
        <v>8</v>
      </c>
    </row>
    <row r="8" spans="1:9" ht="9.9499999999999993" customHeight="1">
      <c r="A8" s="71" t="s">
        <v>947</v>
      </c>
      <c r="B8" s="72">
        <v>7.6</v>
      </c>
      <c r="C8" s="73">
        <v>7.8</v>
      </c>
      <c r="D8" s="73">
        <v>7.5</v>
      </c>
      <c r="E8" s="72">
        <v>7.8</v>
      </c>
      <c r="F8" s="73">
        <v>8</v>
      </c>
      <c r="G8" s="73">
        <v>7.6</v>
      </c>
    </row>
    <row r="9" spans="1:9" ht="9.9499999999999993" customHeight="1">
      <c r="A9" s="71" t="s">
        <v>948</v>
      </c>
      <c r="B9" s="72">
        <v>20</v>
      </c>
      <c r="C9" s="73">
        <v>18.8</v>
      </c>
      <c r="D9" s="73">
        <v>21</v>
      </c>
      <c r="E9" s="72">
        <v>21.7</v>
      </c>
      <c r="F9" s="73">
        <v>19.600000000000001</v>
      </c>
      <c r="G9" s="73">
        <v>23.5</v>
      </c>
    </row>
    <row r="10" spans="1:9" ht="9.9499999999999993" customHeight="1">
      <c r="A10" s="71" t="s">
        <v>949</v>
      </c>
      <c r="B10" s="72">
        <v>3.8</v>
      </c>
      <c r="C10" s="73">
        <v>3.2</v>
      </c>
      <c r="D10" s="73">
        <v>4.3</v>
      </c>
      <c r="E10" s="72">
        <v>3.3</v>
      </c>
      <c r="F10" s="73">
        <v>2.8</v>
      </c>
      <c r="G10" s="73">
        <v>3.7</v>
      </c>
    </row>
    <row r="11" spans="1:9" ht="9.9499999999999993" customHeight="1">
      <c r="A11" s="601" t="s">
        <v>829</v>
      </c>
      <c r="B11" s="602">
        <v>6.6</v>
      </c>
      <c r="C11" s="603">
        <v>5.2</v>
      </c>
      <c r="D11" s="603">
        <v>7.8</v>
      </c>
      <c r="E11" s="602">
        <v>6.7</v>
      </c>
      <c r="F11" s="603">
        <v>5.4</v>
      </c>
      <c r="G11" s="603">
        <v>7.8</v>
      </c>
    </row>
    <row r="12" spans="1:9" ht="9" customHeight="1">
      <c r="A12" s="32" t="s">
        <v>924</v>
      </c>
    </row>
    <row r="13" spans="1:9" ht="9.9499999999999993" customHeight="1"/>
    <row r="14" spans="1:9" ht="9.9499999999999993" customHeight="1"/>
    <row r="15" spans="1:9" ht="9.9499999999999993" customHeight="1"/>
    <row r="16" spans="1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</sheetData>
  <mergeCells count="3">
    <mergeCell ref="B3:D3"/>
    <mergeCell ref="E3:G3"/>
    <mergeCell ref="A3:A4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3.85546875" style="2" customWidth="1"/>
    <col min="2" max="7" width="8" style="2" customWidth="1"/>
    <col min="8" max="16384" width="9.140625" style="2"/>
  </cols>
  <sheetData>
    <row r="1" spans="1:7" ht="9.6" customHeight="1">
      <c r="A1" s="10" t="s">
        <v>950</v>
      </c>
      <c r="B1" s="24"/>
      <c r="C1" s="24"/>
    </row>
    <row r="2" spans="1:7" ht="12.95" customHeight="1">
      <c r="A2" s="697" t="s">
        <v>951</v>
      </c>
      <c r="B2" s="695">
        <v>2016</v>
      </c>
      <c r="C2" s="695"/>
      <c r="D2" s="695"/>
      <c r="E2" s="695">
        <v>2017</v>
      </c>
      <c r="F2" s="695"/>
      <c r="G2" s="696"/>
    </row>
    <row r="3" spans="1:7" ht="12.95" customHeight="1">
      <c r="A3" s="697"/>
      <c r="B3" s="581" t="s">
        <v>146</v>
      </c>
      <c r="C3" s="581" t="s">
        <v>152</v>
      </c>
      <c r="D3" s="581" t="s">
        <v>153</v>
      </c>
      <c r="E3" s="581" t="s">
        <v>146</v>
      </c>
      <c r="F3" s="581" t="s">
        <v>152</v>
      </c>
      <c r="G3" s="582" t="s">
        <v>153</v>
      </c>
    </row>
    <row r="4" spans="1:7" ht="9.9499999999999993" customHeight="1">
      <c r="A4" s="41" t="s">
        <v>952</v>
      </c>
      <c r="B4" s="68">
        <v>7.5</v>
      </c>
      <c r="C4" s="47">
        <v>7.2</v>
      </c>
      <c r="D4" s="47">
        <v>7.7</v>
      </c>
      <c r="E4" s="68">
        <v>7.6</v>
      </c>
      <c r="F4" s="47">
        <v>7.3</v>
      </c>
      <c r="G4" s="47">
        <v>7.9</v>
      </c>
    </row>
    <row r="5" spans="1:7" ht="9.9499999999999993" customHeight="1">
      <c r="A5" s="41" t="s">
        <v>931</v>
      </c>
      <c r="B5" s="68">
        <v>8.4</v>
      </c>
      <c r="C5" s="47">
        <v>8</v>
      </c>
      <c r="D5" s="47">
        <v>8.9</v>
      </c>
      <c r="E5" s="68">
        <v>8.6</v>
      </c>
      <c r="F5" s="47">
        <v>8.1999999999999993</v>
      </c>
      <c r="G5" s="47">
        <v>9.1</v>
      </c>
    </row>
    <row r="6" spans="1:7" ht="9.9499999999999993" customHeight="1">
      <c r="A6" s="41" t="s">
        <v>932</v>
      </c>
      <c r="B6" s="68">
        <v>9.8000000000000007</v>
      </c>
      <c r="C6" s="47">
        <v>9.3000000000000007</v>
      </c>
      <c r="D6" s="47">
        <v>10.3</v>
      </c>
      <c r="E6" s="68">
        <v>9.9</v>
      </c>
      <c r="F6" s="47">
        <v>9.5</v>
      </c>
      <c r="G6" s="47">
        <v>10.4</v>
      </c>
    </row>
    <row r="7" spans="1:7" ht="9.9499999999999993" customHeight="1">
      <c r="A7" s="41" t="s">
        <v>953</v>
      </c>
      <c r="B7" s="68">
        <v>9.6999999999999993</v>
      </c>
      <c r="C7" s="47">
        <v>9.1999999999999993</v>
      </c>
      <c r="D7" s="47">
        <v>10.3</v>
      </c>
      <c r="E7" s="68">
        <v>10</v>
      </c>
      <c r="F7" s="47">
        <v>9.4</v>
      </c>
      <c r="G7" s="47">
        <v>10.5</v>
      </c>
    </row>
    <row r="8" spans="1:7" ht="9.9499999999999993" customHeight="1">
      <c r="A8" s="41" t="s">
        <v>933</v>
      </c>
      <c r="B8" s="68">
        <v>6.9</v>
      </c>
      <c r="C8" s="47">
        <v>6.6</v>
      </c>
      <c r="D8" s="47">
        <v>7.1</v>
      </c>
      <c r="E8" s="68">
        <v>7.1</v>
      </c>
      <c r="F8" s="47">
        <v>6.7</v>
      </c>
      <c r="G8" s="47">
        <v>7.4</v>
      </c>
    </row>
    <row r="9" spans="1:7" ht="9.9499999999999993" customHeight="1">
      <c r="A9" s="41" t="s">
        <v>954</v>
      </c>
      <c r="B9" s="68">
        <v>8.9</v>
      </c>
      <c r="C9" s="47">
        <v>8.3000000000000007</v>
      </c>
      <c r="D9" s="47">
        <v>9.4</v>
      </c>
      <c r="E9" s="68">
        <v>9.1</v>
      </c>
      <c r="F9" s="47">
        <v>8.6</v>
      </c>
      <c r="G9" s="47">
        <v>9.6</v>
      </c>
    </row>
    <row r="10" spans="1:7" ht="9.9499999999999993" customHeight="1">
      <c r="A10" s="41" t="s">
        <v>955</v>
      </c>
      <c r="B10" s="68">
        <v>6.5</v>
      </c>
      <c r="C10" s="47">
        <v>6.2</v>
      </c>
      <c r="D10" s="47">
        <v>6.8</v>
      </c>
      <c r="E10" s="68">
        <v>6.8</v>
      </c>
      <c r="F10" s="47">
        <v>6.4</v>
      </c>
      <c r="G10" s="47">
        <v>7.2</v>
      </c>
    </row>
    <row r="11" spans="1:7" ht="9.9499999999999993" customHeight="1">
      <c r="A11" s="43" t="s">
        <v>956</v>
      </c>
      <c r="B11" s="604">
        <v>4</v>
      </c>
      <c r="C11" s="52">
        <v>4.2</v>
      </c>
      <c r="D11" s="52">
        <v>3.9</v>
      </c>
      <c r="E11" s="604">
        <v>4.2</v>
      </c>
      <c r="F11" s="52">
        <v>4.2</v>
      </c>
      <c r="G11" s="52">
        <v>4.3</v>
      </c>
    </row>
    <row r="12" spans="1:7" ht="6.95" customHeight="1">
      <c r="A12" s="32" t="s">
        <v>924</v>
      </c>
    </row>
    <row r="13" spans="1:7" ht="9.9499999999999993" customHeight="1"/>
    <row r="14" spans="1:7" ht="9.9499999999999993" customHeight="1"/>
    <row r="15" spans="1:7" ht="9.9499999999999993" customHeight="1"/>
    <row r="16" spans="1: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</sheetData>
  <mergeCells count="3">
    <mergeCell ref="B2:D2"/>
    <mergeCell ref="E2:G2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9.5703125" style="2" customWidth="1"/>
    <col min="2" max="3" width="21.140625" style="2" customWidth="1"/>
    <col min="4" max="16384" width="9.140625" style="2"/>
  </cols>
  <sheetData>
    <row r="1" spans="1:11" ht="9.6" customHeight="1">
      <c r="A1" s="10" t="s">
        <v>957</v>
      </c>
      <c r="B1" s="24"/>
    </row>
    <row r="2" spans="1:11" ht="12.95" customHeight="1">
      <c r="A2" s="697" t="s">
        <v>958</v>
      </c>
      <c r="B2" s="695" t="s">
        <v>959</v>
      </c>
      <c r="C2" s="696"/>
    </row>
    <row r="3" spans="1:11" ht="12.95" customHeight="1">
      <c r="A3" s="697"/>
      <c r="B3" s="13">
        <v>2016</v>
      </c>
      <c r="C3" s="13">
        <v>2017</v>
      </c>
    </row>
    <row r="4" spans="1:11" ht="9.9499999999999993" customHeight="1">
      <c r="A4" s="46" t="s">
        <v>960</v>
      </c>
      <c r="B4" s="47">
        <v>24</v>
      </c>
      <c r="C4" s="47">
        <v>23.370561943355401</v>
      </c>
      <c r="E4" s="48"/>
      <c r="F4" s="49"/>
      <c r="G4" s="49"/>
      <c r="H4" s="49"/>
      <c r="I4" s="49"/>
      <c r="J4" s="49"/>
      <c r="K4" s="67"/>
    </row>
    <row r="5" spans="1:11" ht="9.9499999999999993" customHeight="1">
      <c r="A5" s="46" t="s">
        <v>961</v>
      </c>
      <c r="B5" s="47">
        <v>4.9000000000000004</v>
      </c>
      <c r="C5" s="47">
        <v>5.2457524569012701</v>
      </c>
      <c r="E5" s="50"/>
      <c r="F5" s="50"/>
      <c r="G5" s="50"/>
      <c r="H5" s="50"/>
      <c r="I5" s="50"/>
      <c r="J5" s="50"/>
      <c r="K5" s="50"/>
    </row>
    <row r="6" spans="1:11" ht="9.9499999999999993" customHeight="1">
      <c r="A6" s="51" t="s">
        <v>962</v>
      </c>
      <c r="B6" s="52">
        <v>70.3</v>
      </c>
      <c r="C6" s="52">
        <v>70.817138754410195</v>
      </c>
      <c r="E6" s="50"/>
      <c r="F6" s="53"/>
      <c r="G6" s="53"/>
      <c r="H6" s="53"/>
      <c r="I6" s="53"/>
      <c r="J6" s="53"/>
      <c r="K6" s="53"/>
    </row>
    <row r="7" spans="1:11" ht="6.95" customHeight="1">
      <c r="A7" s="32" t="s">
        <v>924</v>
      </c>
      <c r="C7" s="24"/>
    </row>
    <row r="8" spans="1:11" ht="9.9499999999999993" customHeight="1">
      <c r="A8" s="32"/>
      <c r="C8" s="24"/>
    </row>
    <row r="9" spans="1:11" ht="9.9499999999999993" customHeight="1">
      <c r="A9" s="54"/>
      <c r="E9" s="50"/>
      <c r="F9" s="55"/>
      <c r="G9" s="55"/>
      <c r="H9" s="55"/>
      <c r="I9" s="55"/>
      <c r="J9" s="55"/>
      <c r="K9" s="53"/>
    </row>
    <row r="10" spans="1:11" ht="9.9499999999999993" customHeight="1">
      <c r="A10" s="56"/>
      <c r="B10" s="57"/>
      <c r="C10" s="57"/>
      <c r="E10" s="50"/>
      <c r="F10" s="55"/>
      <c r="G10" s="55"/>
      <c r="H10" s="55"/>
      <c r="I10" s="55"/>
      <c r="J10" s="55"/>
      <c r="K10" s="53"/>
    </row>
    <row r="11" spans="1:11" ht="9.9499999999999993" customHeight="1">
      <c r="A11" s="58"/>
      <c r="B11" s="57"/>
      <c r="C11" s="57"/>
    </row>
    <row r="12" spans="1:11" ht="9.9499999999999993" customHeight="1">
      <c r="C12" s="59"/>
    </row>
    <row r="13" spans="1:11" ht="9.6" customHeight="1">
      <c r="A13" s="27" t="s">
        <v>963</v>
      </c>
    </row>
    <row r="14" spans="1:11" ht="12.95" customHeight="1">
      <c r="A14" s="697" t="s">
        <v>964</v>
      </c>
      <c r="B14" s="695" t="s">
        <v>965</v>
      </c>
      <c r="C14" s="696"/>
    </row>
    <row r="15" spans="1:11" ht="12.95" customHeight="1">
      <c r="A15" s="697"/>
      <c r="B15" s="13">
        <v>2015</v>
      </c>
      <c r="C15" s="13">
        <v>2016</v>
      </c>
    </row>
    <row r="16" spans="1:11" ht="9.9499999999999993" customHeight="1">
      <c r="A16" s="46" t="s">
        <v>804</v>
      </c>
      <c r="B16" s="47">
        <v>66.5</v>
      </c>
      <c r="C16" s="47">
        <v>66.900000000000006</v>
      </c>
    </row>
    <row r="17" spans="1:3" ht="9.9499999999999993" customHeight="1">
      <c r="A17" s="60" t="s">
        <v>805</v>
      </c>
      <c r="B17" s="61">
        <v>76.099999999999994</v>
      </c>
      <c r="C17" s="61">
        <v>76.400000000000006</v>
      </c>
    </row>
    <row r="18" spans="1:3" ht="9.9499999999999993" customHeight="1">
      <c r="A18" s="62" t="s">
        <v>966</v>
      </c>
      <c r="B18" s="63">
        <v>71.2</v>
      </c>
      <c r="C18" s="63">
        <v>71.599999999999994</v>
      </c>
    </row>
    <row r="19" spans="1:3" ht="6.95" customHeight="1">
      <c r="A19" s="32" t="s">
        <v>924</v>
      </c>
      <c r="B19" s="24"/>
      <c r="C19" s="24"/>
    </row>
    <row r="20" spans="1:3" ht="9.9499999999999993" customHeight="1">
      <c r="A20" s="23"/>
    </row>
    <row r="21" spans="1:3" ht="9.9499999999999993" customHeight="1">
      <c r="A21" s="23"/>
    </row>
    <row r="22" spans="1:3" ht="9.9499999999999993" customHeight="1"/>
    <row r="23" spans="1:3" ht="9.9499999999999993" customHeight="1"/>
    <row r="24" spans="1:3" s="9" customFormat="1" ht="9.6" customHeight="1">
      <c r="A24" s="27" t="s">
        <v>967</v>
      </c>
    </row>
    <row r="25" spans="1:3" ht="12.95" customHeight="1">
      <c r="A25" s="697" t="s">
        <v>968</v>
      </c>
      <c r="B25" s="695" t="s">
        <v>959</v>
      </c>
      <c r="C25" s="696"/>
    </row>
    <row r="26" spans="1:3" ht="12.95" customHeight="1">
      <c r="A26" s="697"/>
      <c r="B26" s="13">
        <v>2014</v>
      </c>
      <c r="C26" s="13">
        <v>2015</v>
      </c>
    </row>
    <row r="27" spans="1:3" ht="9.9499999999999993" customHeight="1">
      <c r="A27" s="46" t="s">
        <v>969</v>
      </c>
      <c r="B27" s="47">
        <v>24.480828805201501</v>
      </c>
      <c r="C27" s="47">
        <v>19.9105684713976</v>
      </c>
    </row>
    <row r="28" spans="1:3" ht="9.9499999999999993" customHeight="1">
      <c r="A28" s="46" t="s">
        <v>970</v>
      </c>
      <c r="B28" s="47">
        <v>5.3495857423854103</v>
      </c>
      <c r="C28" s="47">
        <v>6.3981850711936996</v>
      </c>
    </row>
    <row r="29" spans="1:3" ht="9.9499999999999993" customHeight="1">
      <c r="A29" s="46" t="s">
        <v>971</v>
      </c>
      <c r="B29" s="47">
        <v>9.9292145456537195</v>
      </c>
      <c r="C29" s="47">
        <v>9.1005916226098194</v>
      </c>
    </row>
    <row r="30" spans="1:3" ht="9.9499999999999993" customHeight="1">
      <c r="A30" s="46" t="s">
        <v>972</v>
      </c>
      <c r="B30" s="47">
        <v>18.0233878749704</v>
      </c>
      <c r="C30" s="47">
        <v>19.0293146417172</v>
      </c>
    </row>
    <row r="31" spans="1:3" ht="9.9499999999999993" customHeight="1">
      <c r="A31" s="46" t="s">
        <v>227</v>
      </c>
      <c r="B31" s="47">
        <v>42.207075645711903</v>
      </c>
      <c r="C31" s="47">
        <v>45.561340193081598</v>
      </c>
    </row>
    <row r="32" spans="1:3" s="45" customFormat="1" ht="9.9499999999999993" customHeight="1">
      <c r="A32" s="64" t="s">
        <v>146</v>
      </c>
      <c r="B32" s="65">
        <v>100</v>
      </c>
      <c r="C32" s="65">
        <v>100</v>
      </c>
    </row>
    <row r="33" spans="1:3" ht="6.95" customHeight="1">
      <c r="A33" s="23" t="s">
        <v>973</v>
      </c>
      <c r="C33" s="24"/>
    </row>
    <row r="34" spans="1:3" ht="9.9499999999999993" customHeight="1"/>
    <row r="35" spans="1:3" ht="9.9499999999999993" customHeight="1"/>
    <row r="36" spans="1:3" ht="9.9499999999999993" customHeight="1"/>
    <row r="37" spans="1:3" ht="9.6" customHeight="1">
      <c r="A37" s="10" t="s">
        <v>974</v>
      </c>
      <c r="B37" s="24"/>
    </row>
    <row r="38" spans="1:3" ht="12.95" customHeight="1">
      <c r="A38" s="697" t="s">
        <v>975</v>
      </c>
      <c r="B38" s="695" t="s">
        <v>959</v>
      </c>
      <c r="C38" s="696"/>
    </row>
    <row r="39" spans="1:3" ht="12.95" customHeight="1">
      <c r="A39" s="697"/>
      <c r="B39" s="13">
        <v>2015</v>
      </c>
      <c r="C39" s="13">
        <v>2016</v>
      </c>
    </row>
    <row r="40" spans="1:3" ht="9.9499999999999993" customHeight="1">
      <c r="A40" s="46" t="s">
        <v>976</v>
      </c>
      <c r="B40" s="47">
        <v>23.2</v>
      </c>
      <c r="C40" s="47">
        <v>25.6</v>
      </c>
    </row>
    <row r="41" spans="1:3" ht="9.9499999999999993" customHeight="1">
      <c r="A41" s="46" t="s">
        <v>977</v>
      </c>
      <c r="B41" s="47">
        <v>9</v>
      </c>
      <c r="C41" s="47">
        <v>7.3</v>
      </c>
    </row>
    <row r="42" spans="1:3" ht="9.9499999999999993" customHeight="1">
      <c r="A42" s="66" t="s">
        <v>978</v>
      </c>
      <c r="B42" s="47">
        <v>33.299999999999997</v>
      </c>
      <c r="C42" s="47">
        <v>31.2</v>
      </c>
    </row>
    <row r="43" spans="1:3" ht="9.9499999999999993" customHeight="1">
      <c r="A43" s="62" t="s">
        <v>979</v>
      </c>
      <c r="B43" s="52">
        <v>34.4</v>
      </c>
      <c r="C43" s="52">
        <v>35.9</v>
      </c>
    </row>
    <row r="44" spans="1:3" ht="9" customHeight="1">
      <c r="A44" s="32" t="s">
        <v>890</v>
      </c>
      <c r="C44" s="24"/>
    </row>
  </sheetData>
  <mergeCells count="8">
    <mergeCell ref="B2:C2"/>
    <mergeCell ref="B14:C14"/>
    <mergeCell ref="B25:C25"/>
    <mergeCell ref="B38:C38"/>
    <mergeCell ref="A2:A3"/>
    <mergeCell ref="A14:A15"/>
    <mergeCell ref="A25:A26"/>
    <mergeCell ref="A38:A39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5.140625" style="4" customWidth="1"/>
    <col min="2" max="5" width="9.28515625" style="4" customWidth="1"/>
    <col min="6" max="6" width="9.28515625" style="34" customWidth="1"/>
    <col min="7" max="9" width="9.140625" style="34"/>
    <col min="10" max="16384" width="9.140625" style="4"/>
  </cols>
  <sheetData>
    <row r="1" spans="1:9" ht="9.6" customHeight="1">
      <c r="A1" s="27" t="s">
        <v>980</v>
      </c>
      <c r="B1" s="34"/>
      <c r="C1" s="34"/>
      <c r="D1" s="34"/>
      <c r="E1" s="34"/>
    </row>
    <row r="2" spans="1:9" ht="12.95" customHeight="1">
      <c r="A2" s="697" t="s">
        <v>981</v>
      </c>
      <c r="B2" s="695" t="s">
        <v>982</v>
      </c>
      <c r="C2" s="695"/>
      <c r="D2" s="695"/>
      <c r="E2" s="695"/>
      <c r="F2" s="696"/>
      <c r="G2" s="35"/>
      <c r="H2" s="35"/>
      <c r="I2" s="35"/>
    </row>
    <row r="3" spans="1:9" ht="12.95" customHeight="1">
      <c r="A3" s="697"/>
      <c r="B3" s="594">
        <v>2013</v>
      </c>
      <c r="C3" s="594">
        <v>2014</v>
      </c>
      <c r="D3" s="594">
        <v>2015</v>
      </c>
      <c r="E3" s="594">
        <v>2016</v>
      </c>
      <c r="F3" s="595">
        <v>2017</v>
      </c>
    </row>
    <row r="4" spans="1:9" ht="9.9499999999999993" customHeight="1">
      <c r="A4" s="698" t="s">
        <v>983</v>
      </c>
      <c r="B4" s="698"/>
      <c r="C4" s="698"/>
      <c r="D4" s="698"/>
      <c r="E4" s="698"/>
      <c r="F4" s="698"/>
      <c r="G4" s="36"/>
      <c r="H4" s="36"/>
    </row>
    <row r="5" spans="1:9" ht="9.9499999999999993" customHeight="1">
      <c r="A5" s="37" t="s">
        <v>896</v>
      </c>
      <c r="B5" s="38">
        <v>88.025925496304694</v>
      </c>
      <c r="C5" s="38">
        <v>87.6431321742389</v>
      </c>
      <c r="D5" s="38">
        <v>87.96</v>
      </c>
      <c r="E5" s="38">
        <v>91.477019608138605</v>
      </c>
      <c r="F5" s="38">
        <v>91.116408903962494</v>
      </c>
      <c r="G5" s="39"/>
      <c r="H5" s="40"/>
    </row>
    <row r="6" spans="1:9" ht="9.9499999999999993" customHeight="1">
      <c r="A6" s="37" t="s">
        <v>897</v>
      </c>
      <c r="B6" s="38">
        <v>11.9740745036954</v>
      </c>
      <c r="C6" s="38">
        <v>12.3568678257611</v>
      </c>
      <c r="D6" s="38">
        <v>12.04</v>
      </c>
      <c r="E6" s="38">
        <v>8.5229803918613793</v>
      </c>
      <c r="F6" s="38">
        <v>8.8835910960374793</v>
      </c>
      <c r="G6" s="40"/>
      <c r="H6" s="40"/>
    </row>
    <row r="7" spans="1:9" ht="9.9499999999999993" customHeight="1">
      <c r="A7" s="699" t="s">
        <v>984</v>
      </c>
      <c r="B7" s="699"/>
      <c r="C7" s="699"/>
      <c r="D7" s="699"/>
      <c r="E7" s="699"/>
      <c r="F7" s="699"/>
      <c r="G7" s="40"/>
      <c r="H7" s="40"/>
    </row>
    <row r="8" spans="1:9" ht="9.9499999999999993" customHeight="1">
      <c r="A8" s="37" t="s">
        <v>887</v>
      </c>
      <c r="B8" s="38">
        <v>94.984236734829196</v>
      </c>
      <c r="C8" s="38">
        <v>95.177581617829304</v>
      </c>
      <c r="D8" s="38">
        <v>96.41</v>
      </c>
      <c r="E8" s="38">
        <v>97.2300525640144</v>
      </c>
      <c r="F8" s="38">
        <v>96.541997243434807</v>
      </c>
      <c r="G8" s="39"/>
      <c r="H8" s="40"/>
    </row>
    <row r="9" spans="1:9" ht="9.9499999999999993" customHeight="1">
      <c r="A9" s="37" t="s">
        <v>888</v>
      </c>
      <c r="B9" s="38">
        <v>5.0157632651708504</v>
      </c>
      <c r="C9" s="38">
        <v>4.8224183821707101</v>
      </c>
      <c r="D9" s="38">
        <v>3.59</v>
      </c>
      <c r="E9" s="38">
        <v>2.76994743598559</v>
      </c>
      <c r="F9" s="38">
        <v>3.4580027565651901</v>
      </c>
      <c r="G9" s="40"/>
      <c r="H9" s="40"/>
    </row>
    <row r="10" spans="1:9" ht="9.9499999999999993" customHeight="1">
      <c r="A10" s="699" t="s">
        <v>985</v>
      </c>
      <c r="B10" s="699"/>
      <c r="C10" s="699"/>
      <c r="D10" s="699"/>
      <c r="E10" s="699"/>
      <c r="F10" s="699"/>
      <c r="G10" s="40"/>
      <c r="H10" s="40"/>
    </row>
    <row r="11" spans="1:9" ht="9.9499999999999993" customHeight="1">
      <c r="A11" s="37" t="s">
        <v>887</v>
      </c>
      <c r="B11" s="38">
        <v>99.623628740927302</v>
      </c>
      <c r="C11" s="38">
        <v>99.577982982307304</v>
      </c>
      <c r="D11" s="38">
        <v>99.88</v>
      </c>
      <c r="E11" s="38">
        <v>99.779798126306204</v>
      </c>
      <c r="F11" s="38">
        <v>99.762884005865502</v>
      </c>
      <c r="G11" s="39"/>
      <c r="H11" s="39"/>
    </row>
    <row r="12" spans="1:9" ht="9.9499999999999993" customHeight="1">
      <c r="A12" s="37" t="s">
        <v>888</v>
      </c>
      <c r="B12" s="38">
        <v>0.37637125907268099</v>
      </c>
      <c r="C12" s="38">
        <v>0.42201701769267802</v>
      </c>
      <c r="D12" s="38">
        <v>0.12</v>
      </c>
      <c r="E12" s="38">
        <v>0.22020187369378399</v>
      </c>
      <c r="F12" s="38">
        <v>0.237115994134484</v>
      </c>
      <c r="G12" s="39"/>
      <c r="H12" s="39"/>
    </row>
    <row r="13" spans="1:9" ht="9.9499999999999993" customHeight="1">
      <c r="A13" s="699" t="s">
        <v>986</v>
      </c>
      <c r="B13" s="699"/>
      <c r="C13" s="699"/>
      <c r="D13" s="699"/>
      <c r="E13" s="699"/>
      <c r="F13" s="699"/>
    </row>
    <row r="14" spans="1:9" ht="9.9499999999999993" customHeight="1">
      <c r="A14" s="41" t="s">
        <v>887</v>
      </c>
      <c r="B14" s="42">
        <v>86.144379909190306</v>
      </c>
      <c r="C14" s="42">
        <v>90.295220498602703</v>
      </c>
      <c r="D14" s="42">
        <v>86.59</v>
      </c>
      <c r="E14" s="38">
        <v>99.740052535759304</v>
      </c>
      <c r="F14" s="38">
        <v>97.514870219369001</v>
      </c>
      <c r="G14" s="39"/>
      <c r="H14" s="39"/>
    </row>
    <row r="15" spans="1:9" ht="9.9499999999999993" customHeight="1">
      <c r="A15" s="43" t="s">
        <v>888</v>
      </c>
      <c r="B15" s="44">
        <v>13.855620090809699</v>
      </c>
      <c r="C15" s="44">
        <v>9.7047795013973204</v>
      </c>
      <c r="D15" s="44">
        <v>13.41</v>
      </c>
      <c r="E15" s="44">
        <v>0.259947464240741</v>
      </c>
      <c r="F15" s="44">
        <v>2.4851297806309902</v>
      </c>
      <c r="G15" s="39"/>
      <c r="H15" s="39"/>
    </row>
    <row r="16" spans="1:9" s="2" customFormat="1" ht="6.95" customHeight="1">
      <c r="A16" s="32" t="s">
        <v>890</v>
      </c>
      <c r="B16" s="24"/>
    </row>
    <row r="17" spans="1:6" ht="9" customHeight="1">
      <c r="A17" s="32" t="s">
        <v>987</v>
      </c>
      <c r="C17" s="33"/>
    </row>
    <row r="18" spans="1:6" ht="9" customHeight="1">
      <c r="E18" s="36"/>
      <c r="F18" s="36"/>
    </row>
  </sheetData>
  <mergeCells count="6">
    <mergeCell ref="B2:F2"/>
    <mergeCell ref="A4:F4"/>
    <mergeCell ref="A7:F7"/>
    <mergeCell ref="A10:F10"/>
    <mergeCell ref="A13:F13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7.28515625" style="4" customWidth="1"/>
    <col min="2" max="4" width="7" style="4" customWidth="1"/>
    <col min="5" max="9" width="6.7109375" style="4" customWidth="1"/>
    <col min="10" max="16384" width="9.140625" style="4"/>
  </cols>
  <sheetData>
    <row r="1" spans="1:9" ht="9.6" customHeight="1">
      <c r="A1" s="588" t="s">
        <v>1074</v>
      </c>
      <c r="I1" s="34"/>
    </row>
    <row r="2" spans="1:9" ht="9.6" customHeight="1">
      <c r="A2" s="591" t="s">
        <v>1073</v>
      </c>
    </row>
    <row r="3" spans="1:9" ht="12.95" customHeight="1">
      <c r="A3" s="703" t="s">
        <v>680</v>
      </c>
      <c r="B3" s="700" t="s">
        <v>988</v>
      </c>
      <c r="C3" s="700"/>
      <c r="D3" s="700"/>
      <c r="E3" s="700"/>
      <c r="F3" s="700"/>
      <c r="G3" s="700"/>
      <c r="H3" s="700"/>
      <c r="I3" s="701"/>
    </row>
    <row r="4" spans="1:9" ht="12.95" customHeight="1">
      <c r="A4" s="703"/>
      <c r="B4" s="695" t="s">
        <v>989</v>
      </c>
      <c r="C4" s="695"/>
      <c r="D4" s="700"/>
      <c r="E4" s="695" t="s">
        <v>990</v>
      </c>
      <c r="F4" s="700"/>
      <c r="G4" s="700"/>
      <c r="H4" s="700"/>
      <c r="I4" s="701"/>
    </row>
    <row r="5" spans="1:9" ht="12.95" customHeight="1">
      <c r="A5" s="703"/>
      <c r="B5" s="702" t="s">
        <v>985</v>
      </c>
      <c r="C5" s="702" t="s">
        <v>991</v>
      </c>
      <c r="D5" s="702"/>
      <c r="E5" s="702" t="s">
        <v>992</v>
      </c>
      <c r="F5" s="702" t="s">
        <v>993</v>
      </c>
      <c r="G5" s="702" t="s">
        <v>994</v>
      </c>
      <c r="H5" s="702" t="s">
        <v>995</v>
      </c>
      <c r="I5" s="704" t="s">
        <v>996</v>
      </c>
    </row>
    <row r="6" spans="1:9" ht="18" customHeight="1">
      <c r="A6" s="703"/>
      <c r="B6" s="702"/>
      <c r="C6" s="583" t="s">
        <v>997</v>
      </c>
      <c r="D6" s="583" t="s">
        <v>998</v>
      </c>
      <c r="E6" s="702"/>
      <c r="F6" s="702"/>
      <c r="G6" s="702"/>
      <c r="H6" s="702"/>
      <c r="I6" s="704"/>
    </row>
    <row r="7" spans="1:9" ht="9.9499999999999993" customHeight="1">
      <c r="A7" s="28">
        <v>2016</v>
      </c>
      <c r="B7" s="29">
        <v>99.779798126306204</v>
      </c>
      <c r="C7" s="29">
        <v>89.093226013959907</v>
      </c>
      <c r="D7" s="29">
        <v>10.6468265217993</v>
      </c>
      <c r="E7" s="29">
        <v>28.770250708027199</v>
      </c>
      <c r="F7" s="29">
        <v>96.712135496673895</v>
      </c>
      <c r="G7" s="29" t="s">
        <v>149</v>
      </c>
      <c r="H7" s="29">
        <v>96.911805288047205</v>
      </c>
      <c r="I7" s="29">
        <v>31.793364370055901</v>
      </c>
    </row>
    <row r="8" spans="1:9" ht="9.9499999999999993" customHeight="1">
      <c r="A8" s="30">
        <v>2017</v>
      </c>
      <c r="B8" s="31">
        <v>99.762884005865502</v>
      </c>
      <c r="C8" s="31">
        <v>90.2</v>
      </c>
      <c r="D8" s="31">
        <v>7.3</v>
      </c>
      <c r="E8" s="31">
        <v>26.7</v>
      </c>
      <c r="F8" s="31">
        <v>97.6</v>
      </c>
      <c r="G8" s="31" t="s">
        <v>149</v>
      </c>
      <c r="H8" s="31">
        <v>96.9</v>
      </c>
      <c r="I8" s="31">
        <v>32.299999999999997</v>
      </c>
    </row>
    <row r="9" spans="1:9" s="2" customFormat="1" ht="6.95" customHeight="1">
      <c r="A9" s="32" t="s">
        <v>890</v>
      </c>
      <c r="C9" s="24"/>
      <c r="D9" s="24"/>
      <c r="E9" s="24"/>
      <c r="F9" s="24"/>
      <c r="G9" s="24"/>
      <c r="H9" s="24"/>
    </row>
    <row r="10" spans="1:9" ht="9.9499999999999993" customHeight="1">
      <c r="D10" s="33"/>
    </row>
    <row r="11" spans="1:9" ht="9.9499999999999993" customHeight="1"/>
    <row r="12" spans="1:9" ht="9.9499999999999993" customHeight="1"/>
    <row r="13" spans="1:9" ht="9.9499999999999993" customHeight="1"/>
    <row r="14" spans="1:9" ht="9.9499999999999993" customHeight="1"/>
    <row r="15" spans="1:9" ht="9.9499999999999993" customHeight="1"/>
    <row r="16" spans="1:9" ht="9.9499999999999993" customHeight="1"/>
    <row r="17" spans="11:11" ht="9.9499999999999993" customHeight="1"/>
    <row r="18" spans="11:11" ht="9.9499999999999993" customHeight="1"/>
    <row r="19" spans="11:11" ht="9.9499999999999993" customHeight="1"/>
    <row r="20" spans="11:11" ht="9.9499999999999993" customHeight="1"/>
    <row r="21" spans="11:11" ht="9.9499999999999993" customHeight="1"/>
    <row r="22" spans="11:11" ht="9.9499999999999993" customHeight="1">
      <c r="K22" s="27"/>
    </row>
    <row r="23" spans="11:11" ht="9.9499999999999993" customHeight="1"/>
    <row r="24" spans="11:11" ht="9.9499999999999993" customHeight="1"/>
    <row r="25" spans="11:11" ht="9.9499999999999993" customHeight="1"/>
    <row r="26" spans="11:11" ht="9.9499999999999993" customHeight="1"/>
    <row r="27" spans="11:11" ht="9.9499999999999993" customHeight="1"/>
    <row r="28" spans="11:11" ht="9.9499999999999993" customHeight="1"/>
  </sheetData>
  <mergeCells count="11">
    <mergeCell ref="B3:I3"/>
    <mergeCell ref="B4:D4"/>
    <mergeCell ref="E4:I4"/>
    <mergeCell ref="C5:D5"/>
    <mergeCell ref="A3:A6"/>
    <mergeCell ref="B5:B6"/>
    <mergeCell ref="E5:E6"/>
    <mergeCell ref="F5:F6"/>
    <mergeCell ref="G5:G6"/>
    <mergeCell ref="H5:H6"/>
    <mergeCell ref="I5:I6"/>
  </mergeCells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zoomScale="200" zoomScaleNormal="200" workbookViewId="0">
      <selection activeCell="A29" sqref="A29"/>
    </sheetView>
  </sheetViews>
  <sheetFormatPr defaultColWidth="9.140625" defaultRowHeight="9" customHeight="1"/>
  <cols>
    <col min="1" max="1" width="12.42578125" style="2" customWidth="1"/>
    <col min="2" max="5" width="12.28515625" style="2" customWidth="1"/>
    <col min="6" max="16384" width="9.140625" style="2"/>
  </cols>
  <sheetData>
    <row r="1" spans="1:5" s="9" customFormat="1" ht="9.6" customHeight="1">
      <c r="A1" s="10" t="s">
        <v>999</v>
      </c>
      <c r="B1" s="11"/>
      <c r="D1" s="11"/>
      <c r="E1" s="11"/>
    </row>
    <row r="2" spans="1:5" ht="12.95" customHeight="1">
      <c r="A2" s="697" t="s">
        <v>600</v>
      </c>
      <c r="B2" s="695" t="s">
        <v>1000</v>
      </c>
      <c r="C2" s="695"/>
      <c r="D2" s="695"/>
      <c r="E2" s="696"/>
    </row>
    <row r="3" spans="1:5" ht="12.95" customHeight="1">
      <c r="A3" s="697"/>
      <c r="B3" s="12" t="s">
        <v>1001</v>
      </c>
      <c r="C3" s="14" t="s">
        <v>1002</v>
      </c>
      <c r="D3" s="14" t="s">
        <v>1003</v>
      </c>
      <c r="E3" s="15" t="s">
        <v>210</v>
      </c>
    </row>
    <row r="4" spans="1:5" ht="9.9499999999999993" customHeight="1">
      <c r="A4" s="16">
        <v>1991</v>
      </c>
      <c r="B4" s="17">
        <v>0.37</v>
      </c>
      <c r="C4" s="18">
        <v>0.52700000000000002</v>
      </c>
      <c r="D4" s="18">
        <v>0.55200000000000005</v>
      </c>
      <c r="E4" s="19">
        <v>0.17399999999999999</v>
      </c>
    </row>
    <row r="5" spans="1:5" ht="9.9499999999999993" customHeight="1">
      <c r="A5" s="16">
        <v>2000</v>
      </c>
      <c r="B5" s="17">
        <v>0.47099999999999997</v>
      </c>
      <c r="C5" s="18">
        <v>0.57399999999999995</v>
      </c>
      <c r="D5" s="18">
        <v>0.64700000000000002</v>
      </c>
      <c r="E5" s="18">
        <v>0.28199999999999997</v>
      </c>
    </row>
    <row r="6" spans="1:5" ht="9.9499999999999993" customHeight="1">
      <c r="A6" s="16">
        <v>2010</v>
      </c>
      <c r="B6" s="17">
        <v>0.63100000000000001</v>
      </c>
      <c r="C6" s="18">
        <v>0.64100000000000001</v>
      </c>
      <c r="D6" s="18">
        <v>0.755</v>
      </c>
      <c r="E6" s="18">
        <v>0.52</v>
      </c>
    </row>
    <row r="7" spans="1:5" ht="9.9499999999999993" customHeight="1">
      <c r="A7" s="20">
        <v>2014</v>
      </c>
      <c r="B7" s="21">
        <v>0.66700000000000004</v>
      </c>
      <c r="C7" s="22">
        <v>0.63400000000000001</v>
      </c>
      <c r="D7" s="22">
        <v>0.76400000000000001</v>
      </c>
      <c r="E7" s="22">
        <v>0.60299999999999998</v>
      </c>
    </row>
    <row r="8" spans="1:5" ht="6.95" customHeight="1">
      <c r="A8" s="23" t="s">
        <v>1004</v>
      </c>
      <c r="B8" s="24"/>
      <c r="E8" s="24"/>
    </row>
    <row r="9" spans="1:5" ht="9.9499999999999993" customHeight="1">
      <c r="A9" s="25"/>
    </row>
    <row r="10" spans="1:5" ht="9.9499999999999993" customHeight="1"/>
    <row r="11" spans="1:5" ht="9.9499999999999993" customHeight="1"/>
    <row r="12" spans="1:5" ht="9.9499999999999993" customHeight="1"/>
    <row r="13" spans="1:5" ht="9.9499999999999993" customHeight="1"/>
    <row r="14" spans="1:5" ht="9.9499999999999993" customHeight="1"/>
    <row r="15" spans="1:5" ht="9.9499999999999993" customHeight="1"/>
    <row r="16" spans="1:5" ht="9.9499999999999993" customHeight="1"/>
    <row r="17" spans="1:6" ht="9.9499999999999993" customHeight="1">
      <c r="F17" s="9"/>
    </row>
    <row r="18" spans="1:6" ht="9.9499999999999993" customHeight="1"/>
    <row r="19" spans="1:6" ht="9.9499999999999993" customHeight="1"/>
    <row r="20" spans="1:6" ht="9.9499999999999993" customHeight="1"/>
    <row r="21" spans="1:6" ht="9.9499999999999993" customHeight="1"/>
    <row r="22" spans="1:6" ht="9.9499999999999993" customHeight="1"/>
    <row r="23" spans="1:6" ht="12.95" customHeight="1"/>
    <row r="24" spans="1:6" ht="9.9499999999999993" customHeight="1">
      <c r="A24" s="23"/>
    </row>
    <row r="25" spans="1:6" ht="9.9499999999999993" customHeight="1"/>
    <row r="26" spans="1:6" ht="9.9499999999999993" customHeight="1">
      <c r="E26" s="26"/>
    </row>
    <row r="27" spans="1:6" ht="9.9499999999999993" customHeight="1"/>
    <row r="28" spans="1:6" ht="9.9499999999999993" customHeight="1"/>
    <row r="29" spans="1:6" ht="9.9499999999999993" customHeight="1"/>
  </sheetData>
  <mergeCells count="2">
    <mergeCell ref="B2:E2"/>
    <mergeCell ref="A2:A3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63"/>
  <sheetViews>
    <sheetView topLeftCell="A3" zoomScale="200" zoomScaleNormal="200" workbookViewId="0">
      <selection activeCell="A29" sqref="A29"/>
    </sheetView>
  </sheetViews>
  <sheetFormatPr defaultColWidth="9.140625" defaultRowHeight="9" customHeight="1"/>
  <cols>
    <col min="1" max="1" width="61.85546875" style="2" customWidth="1"/>
    <col min="2" max="16384" width="9.140625" style="4"/>
  </cols>
  <sheetData>
    <row r="1" spans="1:1" ht="18" customHeight="1">
      <c r="A1" s="5" t="s">
        <v>1005</v>
      </c>
    </row>
    <row r="2" spans="1:1" ht="8.1" customHeight="1"/>
    <row r="3" spans="1:1" s="1" customFormat="1" ht="11.1" customHeight="1">
      <c r="A3" s="6" t="s">
        <v>1006</v>
      </c>
    </row>
    <row r="4" spans="1:1" ht="8.1" customHeight="1"/>
    <row r="5" spans="1:1" s="2" customFormat="1" ht="9.9499999999999993" customHeight="1">
      <c r="A5" s="7" t="s">
        <v>1007</v>
      </c>
    </row>
    <row r="6" spans="1:1" s="2" customFormat="1" ht="9.9499999999999993" customHeight="1">
      <c r="A6" s="8" t="s">
        <v>1008</v>
      </c>
    </row>
    <row r="7" spans="1:1" s="2" customFormat="1" ht="9.9499999999999993" customHeight="1">
      <c r="A7" s="7" t="s">
        <v>1009</v>
      </c>
    </row>
    <row r="8" spans="1:1" s="2" customFormat="1" ht="9.9499999999999993" customHeight="1">
      <c r="A8" s="8" t="s">
        <v>1010</v>
      </c>
    </row>
    <row r="9" spans="1:1" s="2" customFormat="1" ht="9.9499999999999993" customHeight="1">
      <c r="A9" s="7" t="s">
        <v>1011</v>
      </c>
    </row>
    <row r="10" spans="1:1" s="2" customFormat="1" ht="9.9499999999999993" customHeight="1">
      <c r="A10" s="8" t="s">
        <v>1012</v>
      </c>
    </row>
    <row r="11" spans="1:1" s="3" customFormat="1" ht="9.9499999999999993" customHeight="1">
      <c r="A11" s="7" t="s">
        <v>1013</v>
      </c>
    </row>
    <row r="12" spans="1:1" s="3" customFormat="1" ht="9.9499999999999993" customHeight="1">
      <c r="A12" s="8" t="s">
        <v>1014</v>
      </c>
    </row>
    <row r="13" spans="1:1" s="3" customFormat="1" ht="9.9499999999999993" customHeight="1">
      <c r="A13" s="7" t="s">
        <v>1015</v>
      </c>
    </row>
    <row r="14" spans="1:1" s="3" customFormat="1" ht="9.9499999999999993" customHeight="1">
      <c r="A14" s="8" t="s">
        <v>1016</v>
      </c>
    </row>
    <row r="15" spans="1:1" s="3" customFormat="1" ht="9.9499999999999993" customHeight="1">
      <c r="A15" s="7" t="s">
        <v>1017</v>
      </c>
    </row>
    <row r="16" spans="1:1" s="3" customFormat="1" ht="9.9499999999999993" customHeight="1">
      <c r="A16" s="8" t="s">
        <v>1018</v>
      </c>
    </row>
    <row r="17" spans="1:1" s="3" customFormat="1" ht="9.9499999999999993" customHeight="1">
      <c r="A17" s="7" t="s">
        <v>1019</v>
      </c>
    </row>
    <row r="18" spans="1:1" s="3" customFormat="1" ht="9.9499999999999993" customHeight="1">
      <c r="A18" s="8" t="s">
        <v>1020</v>
      </c>
    </row>
    <row r="19" spans="1:1" s="3" customFormat="1" ht="9.9499999999999993" customHeight="1">
      <c r="A19" s="7" t="s">
        <v>1021</v>
      </c>
    </row>
    <row r="20" spans="1:1" s="3" customFormat="1" ht="9.9499999999999993" customHeight="1">
      <c r="A20" s="8" t="s">
        <v>1022</v>
      </c>
    </row>
    <row r="21" spans="1:1" s="3" customFormat="1" ht="9.9499999999999993" customHeight="1">
      <c r="A21" s="7" t="s">
        <v>1023</v>
      </c>
    </row>
    <row r="22" spans="1:1" s="3" customFormat="1" ht="9.9499999999999993" customHeight="1">
      <c r="A22" s="7" t="s">
        <v>1024</v>
      </c>
    </row>
    <row r="23" spans="1:1" s="3" customFormat="1" ht="9.9499999999999993" customHeight="1">
      <c r="A23" s="8" t="s">
        <v>1025</v>
      </c>
    </row>
    <row r="24" spans="1:1" s="3" customFormat="1" ht="9.9499999999999993" customHeight="1">
      <c r="A24" s="7" t="s">
        <v>1026</v>
      </c>
    </row>
    <row r="25" spans="1:1" s="3" customFormat="1" ht="9.9499999999999993" customHeight="1">
      <c r="A25" s="8" t="s">
        <v>1027</v>
      </c>
    </row>
    <row r="26" spans="1:1" s="3" customFormat="1" ht="9.9499999999999993" customHeight="1">
      <c r="A26" s="7" t="s">
        <v>1028</v>
      </c>
    </row>
    <row r="27" spans="1:1" s="3" customFormat="1" ht="9.9499999999999993" customHeight="1">
      <c r="A27" s="8" t="s">
        <v>1029</v>
      </c>
    </row>
    <row r="28" spans="1:1" s="3" customFormat="1" ht="9.9499999999999993" customHeight="1">
      <c r="A28" s="7" t="s">
        <v>1030</v>
      </c>
    </row>
    <row r="29" spans="1:1" s="3" customFormat="1" ht="9.9499999999999993" customHeight="1">
      <c r="A29" s="8" t="s">
        <v>1031</v>
      </c>
    </row>
    <row r="30" spans="1:1" s="3" customFormat="1" ht="9.9499999999999993" customHeight="1">
      <c r="A30" s="7" t="s">
        <v>1032</v>
      </c>
    </row>
    <row r="31" spans="1:1" s="3" customFormat="1" ht="9.9499999999999993" customHeight="1">
      <c r="A31" s="8" t="s">
        <v>1033</v>
      </c>
    </row>
    <row r="32" spans="1:1" s="3" customFormat="1" ht="9.9499999999999993" customHeight="1">
      <c r="A32" s="7" t="s">
        <v>1034</v>
      </c>
    </row>
    <row r="33" spans="1:1" s="3" customFormat="1" ht="9.9499999999999993" customHeight="1">
      <c r="A33" s="8" t="s">
        <v>1035</v>
      </c>
    </row>
    <row r="34" spans="1:1" s="3" customFormat="1" ht="9.9499999999999993" customHeight="1">
      <c r="A34" s="7" t="s">
        <v>1036</v>
      </c>
    </row>
    <row r="35" spans="1:1" s="3" customFormat="1" ht="9.9499999999999993" customHeight="1">
      <c r="A35" s="7" t="s">
        <v>1037</v>
      </c>
    </row>
    <row r="36" spans="1:1" s="3" customFormat="1" ht="9.9499999999999993" customHeight="1">
      <c r="A36" s="8" t="s">
        <v>1038</v>
      </c>
    </row>
    <row r="37" spans="1:1" s="3" customFormat="1" ht="9.9499999999999993" customHeight="1">
      <c r="A37" s="7" t="s">
        <v>1039</v>
      </c>
    </row>
    <row r="38" spans="1:1" s="3" customFormat="1" ht="9.9499999999999993" customHeight="1">
      <c r="A38" s="8" t="s">
        <v>1040</v>
      </c>
    </row>
    <row r="39" spans="1:1" s="3" customFormat="1" ht="9.9499999999999993" customHeight="1">
      <c r="A39" s="7" t="s">
        <v>1041</v>
      </c>
    </row>
    <row r="40" spans="1:1" s="3" customFormat="1" ht="9.9499999999999993" customHeight="1">
      <c r="A40" s="7" t="s">
        <v>1042</v>
      </c>
    </row>
    <row r="41" spans="1:1" s="3" customFormat="1" ht="9.9499999999999993" customHeight="1">
      <c r="A41" s="8" t="s">
        <v>1043</v>
      </c>
    </row>
    <row r="42" spans="1:1" s="3" customFormat="1" ht="9.9499999999999993" customHeight="1">
      <c r="A42" s="7" t="s">
        <v>1044</v>
      </c>
    </row>
    <row r="43" spans="1:1" s="3" customFormat="1" ht="9.9499999999999993" customHeight="1">
      <c r="A43" s="8" t="s">
        <v>1045</v>
      </c>
    </row>
    <row r="44" spans="1:1" s="3" customFormat="1" ht="9.9499999999999993" customHeight="1">
      <c r="A44" s="7" t="s">
        <v>1046</v>
      </c>
    </row>
    <row r="45" spans="1:1" s="3" customFormat="1" ht="9.9499999999999993" customHeight="1">
      <c r="A45" s="7" t="s">
        <v>1047</v>
      </c>
    </row>
    <row r="46" spans="1:1" s="3" customFormat="1" ht="9.9499999999999993" customHeight="1">
      <c r="A46" s="8" t="s">
        <v>1048</v>
      </c>
    </row>
    <row r="47" spans="1:1" s="3" customFormat="1" ht="9.9499999999999993" customHeight="1">
      <c r="A47" s="7" t="s">
        <v>1049</v>
      </c>
    </row>
    <row r="48" spans="1:1" s="3" customFormat="1" ht="9.9499999999999993" customHeight="1">
      <c r="A48" s="8" t="s">
        <v>1050</v>
      </c>
    </row>
    <row r="49" spans="1:1" s="3" customFormat="1" ht="9.9499999999999993" customHeight="1">
      <c r="A49" s="7" t="s">
        <v>1051</v>
      </c>
    </row>
    <row r="50" spans="1:1" s="3" customFormat="1" ht="9.9499999999999993" customHeight="1">
      <c r="A50" s="8" t="s">
        <v>1052</v>
      </c>
    </row>
    <row r="51" spans="1:1" s="3" customFormat="1" ht="9.9499999999999993" customHeight="1">
      <c r="A51" s="7" t="s">
        <v>1053</v>
      </c>
    </row>
    <row r="52" spans="1:1" s="3" customFormat="1" ht="9.9499999999999993" customHeight="1">
      <c r="A52" s="8" t="s">
        <v>1054</v>
      </c>
    </row>
    <row r="53" spans="1:1" s="3" customFormat="1" ht="9.9499999999999993" customHeight="1">
      <c r="A53" s="7" t="s">
        <v>1055</v>
      </c>
    </row>
    <row r="54" spans="1:1" s="3" customFormat="1" ht="9.9499999999999993" customHeight="1">
      <c r="A54" s="8" t="s">
        <v>1056</v>
      </c>
    </row>
    <row r="55" spans="1:1" s="3" customFormat="1" ht="9.9499999999999993" customHeight="1">
      <c r="A55" s="7" t="s">
        <v>1057</v>
      </c>
    </row>
    <row r="56" spans="1:1" s="3" customFormat="1" ht="9.9499999999999993" customHeight="1">
      <c r="A56" s="8" t="s">
        <v>1058</v>
      </c>
    </row>
    <row r="57" spans="1:1" s="3" customFormat="1" ht="9.9499999999999993" customHeight="1">
      <c r="A57" s="7" t="s">
        <v>1059</v>
      </c>
    </row>
    <row r="58" spans="1:1" s="3" customFormat="1" ht="9.9499999999999993" customHeight="1">
      <c r="A58" s="8" t="s">
        <v>1060</v>
      </c>
    </row>
    <row r="59" spans="1:1" s="3" customFormat="1" ht="9.9499999999999993" customHeight="1">
      <c r="A59" s="7" t="s">
        <v>1061</v>
      </c>
    </row>
    <row r="60" spans="1:1" s="3" customFormat="1" ht="9.9499999999999993" customHeight="1">
      <c r="A60" s="8" t="s">
        <v>1062</v>
      </c>
    </row>
    <row r="61" spans="1:1" s="3" customFormat="1" ht="9.9499999999999993" customHeight="1">
      <c r="A61" s="7" t="s">
        <v>1063</v>
      </c>
    </row>
    <row r="62" spans="1:1" s="3" customFormat="1" ht="9.9499999999999993" customHeight="1">
      <c r="A62" s="8" t="s">
        <v>1064</v>
      </c>
    </row>
    <row r="63" spans="1:1" ht="9.9499999999999993" customHeight="1">
      <c r="A63" s="7" t="s">
        <v>1065</v>
      </c>
    </row>
  </sheetData>
  <sortState ref="A6:A58">
    <sortCondition ref="A5"/>
  </sortState>
  <pageMargins left="0.55118110236220474" right="0.51181102362204722" top="0.51181102362204722" bottom="0.43307086614173229" header="0" footer="0"/>
  <pageSetup paperSiz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3"/>
  <sheetViews>
    <sheetView topLeftCell="A43" zoomScale="200" zoomScaleNormal="200" workbookViewId="0">
      <selection activeCell="A29" sqref="A29"/>
    </sheetView>
  </sheetViews>
  <sheetFormatPr defaultColWidth="9.140625" defaultRowHeight="9" customHeight="1"/>
  <cols>
    <col min="1" max="1" width="11.85546875" style="2" customWidth="1"/>
    <col min="2" max="14" width="3.85546875" style="2" customWidth="1"/>
    <col min="15" max="16384" width="9.140625" style="2"/>
  </cols>
  <sheetData>
    <row r="1" spans="1:14" ht="9.9499999999999993" customHeight="1">
      <c r="A1" s="479" t="s">
        <v>190</v>
      </c>
    </row>
    <row r="2" spans="1:14" s="24" customFormat="1" ht="9.9499999999999993" customHeight="1">
      <c r="A2" s="452" t="s">
        <v>191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24" customFormat="1" ht="12.95" customHeight="1">
      <c r="A3" s="627" t="s">
        <v>192</v>
      </c>
      <c r="B3" s="620">
        <v>2016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</row>
    <row r="4" spans="1:14" s="24" customFormat="1" ht="12.95" customHeight="1">
      <c r="A4" s="628"/>
      <c r="B4" s="481" t="s">
        <v>193</v>
      </c>
      <c r="C4" s="481" t="s">
        <v>194</v>
      </c>
      <c r="D4" s="481" t="s">
        <v>195</v>
      </c>
      <c r="E4" s="481" t="s">
        <v>196</v>
      </c>
      <c r="F4" s="481" t="s">
        <v>197</v>
      </c>
      <c r="G4" s="481" t="s">
        <v>198</v>
      </c>
      <c r="H4" s="481" t="s">
        <v>199</v>
      </c>
      <c r="I4" s="481" t="s">
        <v>200</v>
      </c>
      <c r="J4" s="481" t="s">
        <v>201</v>
      </c>
      <c r="K4" s="481" t="s">
        <v>202</v>
      </c>
      <c r="L4" s="481" t="s">
        <v>203</v>
      </c>
      <c r="M4" s="481" t="s">
        <v>204</v>
      </c>
      <c r="N4" s="494" t="s">
        <v>205</v>
      </c>
    </row>
    <row r="5" spans="1:14" s="24" customFormat="1" ht="9.9499999999999993" customHeight="1">
      <c r="A5" s="482" t="s">
        <v>206</v>
      </c>
      <c r="B5" s="483">
        <v>1.1100000000000001</v>
      </c>
      <c r="C5" s="483">
        <v>0.82</v>
      </c>
      <c r="D5" s="483">
        <v>0.85</v>
      </c>
      <c r="E5" s="483">
        <v>0.65</v>
      </c>
      <c r="F5" s="483">
        <v>0.74</v>
      </c>
      <c r="G5" s="483">
        <v>2.72</v>
      </c>
      <c r="H5" s="483">
        <v>1.56</v>
      </c>
      <c r="I5" s="483">
        <v>0.98</v>
      </c>
      <c r="J5" s="483">
        <v>1.4</v>
      </c>
      <c r="K5" s="483">
        <v>0.71</v>
      </c>
      <c r="L5" s="483">
        <v>-0.56999999999999995</v>
      </c>
      <c r="M5" s="483">
        <v>-0.28000000000000003</v>
      </c>
      <c r="N5" s="495">
        <v>11.21</v>
      </c>
    </row>
    <row r="6" spans="1:14" s="24" customFormat="1" ht="9.9499999999999993" customHeight="1">
      <c r="A6" s="482" t="s">
        <v>207</v>
      </c>
      <c r="B6" s="483">
        <v>0.35</v>
      </c>
      <c r="C6" s="483">
        <v>0.66</v>
      </c>
      <c r="D6" s="483">
        <v>0.42</v>
      </c>
      <c r="E6" s="483">
        <v>0.35</v>
      </c>
      <c r="F6" s="483">
        <v>0.12</v>
      </c>
      <c r="G6" s="483">
        <v>0.24</v>
      </c>
      <c r="H6" s="483">
        <v>0.18</v>
      </c>
      <c r="I6" s="483">
        <v>0.14000000000000001</v>
      </c>
      <c r="J6" s="483">
        <v>0.12</v>
      </c>
      <c r="K6" s="483">
        <v>7.0000000000000007E-2</v>
      </c>
      <c r="L6" s="483">
        <v>-0.02</v>
      </c>
      <c r="M6" s="483">
        <v>0.11</v>
      </c>
      <c r="N6" s="495">
        <v>2.76</v>
      </c>
    </row>
    <row r="7" spans="1:14" s="24" customFormat="1" ht="9.9499999999999993" customHeight="1">
      <c r="A7" s="482" t="s">
        <v>208</v>
      </c>
      <c r="B7" s="483">
        <v>0.47</v>
      </c>
      <c r="C7" s="483">
        <v>0.28000000000000003</v>
      </c>
      <c r="D7" s="483">
        <v>0</v>
      </c>
      <c r="E7" s="483">
        <v>2.0099999999999998</v>
      </c>
      <c r="F7" s="483">
        <v>0</v>
      </c>
      <c r="G7" s="483">
        <v>0</v>
      </c>
      <c r="H7" s="483">
        <v>0.31</v>
      </c>
      <c r="I7" s="483">
        <v>7.0000000000000007E-2</v>
      </c>
      <c r="J7" s="483">
        <v>0.06</v>
      </c>
      <c r="K7" s="483">
        <v>-0.22</v>
      </c>
      <c r="L7" s="483">
        <v>0.08</v>
      </c>
      <c r="M7" s="483">
        <v>0.25</v>
      </c>
      <c r="N7" s="495">
        <v>3.34</v>
      </c>
    </row>
    <row r="8" spans="1:14" s="24" customFormat="1" ht="9.9499999999999993" customHeight="1">
      <c r="A8" s="482" t="s">
        <v>209</v>
      </c>
      <c r="B8" s="483">
        <v>1.69</v>
      </c>
      <c r="C8" s="483">
        <v>1.5</v>
      </c>
      <c r="D8" s="483">
        <v>0.05</v>
      </c>
      <c r="E8" s="483">
        <v>0.05</v>
      </c>
      <c r="F8" s="483">
        <v>1.93</v>
      </c>
      <c r="G8" s="483">
        <v>0.42</v>
      </c>
      <c r="H8" s="483">
        <v>0.33</v>
      </c>
      <c r="I8" s="483">
        <v>0.18</v>
      </c>
      <c r="J8" s="483">
        <v>0.43</v>
      </c>
      <c r="K8" s="483">
        <v>-0.19</v>
      </c>
      <c r="L8" s="483">
        <v>0.01</v>
      </c>
      <c r="M8" s="483">
        <v>0.87</v>
      </c>
      <c r="N8" s="495">
        <v>7.5</v>
      </c>
    </row>
    <row r="9" spans="1:14" s="24" customFormat="1" ht="9.9499999999999993" customHeight="1">
      <c r="A9" s="482" t="s">
        <v>210</v>
      </c>
      <c r="B9" s="483">
        <v>1.01</v>
      </c>
      <c r="C9" s="483">
        <v>0.35</v>
      </c>
      <c r="D9" s="483">
        <v>0.08</v>
      </c>
      <c r="E9" s="483">
        <v>0.05</v>
      </c>
      <c r="F9" s="483">
        <v>0.08</v>
      </c>
      <c r="G9" s="483">
        <v>0.08</v>
      </c>
      <c r="H9" s="483">
        <v>0.14000000000000001</v>
      </c>
      <c r="I9" s="483">
        <v>0.1</v>
      </c>
      <c r="J9" s="483">
        <v>0.06</v>
      </c>
      <c r="K9" s="483">
        <v>0.06</v>
      </c>
      <c r="L9" s="483">
        <v>0</v>
      </c>
      <c r="M9" s="483">
        <v>0.04</v>
      </c>
      <c r="N9" s="495">
        <v>2.04</v>
      </c>
    </row>
    <row r="10" spans="1:14" s="24" customFormat="1" ht="9.9499999999999993" customHeight="1">
      <c r="A10" s="482" t="s">
        <v>211</v>
      </c>
      <c r="B10" s="483">
        <v>0.38</v>
      </c>
      <c r="C10" s="483">
        <v>0.44</v>
      </c>
      <c r="D10" s="483">
        <v>0.2</v>
      </c>
      <c r="E10" s="483">
        <v>0.08</v>
      </c>
      <c r="F10" s="483">
        <v>0.4</v>
      </c>
      <c r="G10" s="483">
        <v>0.3</v>
      </c>
      <c r="H10" s="483">
        <v>0.11</v>
      </c>
      <c r="I10" s="483">
        <v>0.08</v>
      </c>
      <c r="J10" s="483">
        <v>0.11</v>
      </c>
      <c r="K10" s="483">
        <v>0.12</v>
      </c>
      <c r="L10" s="483">
        <v>-0.01</v>
      </c>
      <c r="M10" s="483">
        <v>0.2</v>
      </c>
      <c r="N10" s="495">
        <v>2.4500000000000002</v>
      </c>
    </row>
    <row r="11" spans="1:14" ht="9.9499999999999993" customHeight="1">
      <c r="A11" s="482" t="s">
        <v>212</v>
      </c>
      <c r="B11" s="483">
        <v>0.25</v>
      </c>
      <c r="C11" s="483">
        <v>0.26</v>
      </c>
      <c r="D11" s="483">
        <v>0.49</v>
      </c>
      <c r="E11" s="483">
        <v>1.68</v>
      </c>
      <c r="F11" s="483">
        <v>0.36</v>
      </c>
      <c r="G11" s="483">
        <v>1.61</v>
      </c>
      <c r="H11" s="483">
        <v>0.37</v>
      </c>
      <c r="I11" s="483">
        <v>0.42</v>
      </c>
      <c r="J11" s="483">
        <v>0.24</v>
      </c>
      <c r="K11" s="483">
        <v>0.15</v>
      </c>
      <c r="L11" s="483">
        <v>0.17</v>
      </c>
      <c r="M11" s="483">
        <v>0.47</v>
      </c>
      <c r="N11" s="495">
        <v>6.64</v>
      </c>
    </row>
    <row r="12" spans="1:14" ht="9.9499999999999993" customHeight="1">
      <c r="A12" s="482" t="s">
        <v>213</v>
      </c>
      <c r="B12" s="483">
        <v>5.29</v>
      </c>
      <c r="C12" s="483">
        <v>0.7</v>
      </c>
      <c r="D12" s="483">
        <v>0.37</v>
      </c>
      <c r="E12" s="483">
        <v>0.22</v>
      </c>
      <c r="F12" s="483">
        <v>0.22</v>
      </c>
      <c r="G12" s="483">
        <v>0.52</v>
      </c>
      <c r="H12" s="483">
        <v>0</v>
      </c>
      <c r="I12" s="483">
        <v>0.52</v>
      </c>
      <c r="J12" s="483">
        <v>0.14000000000000001</v>
      </c>
      <c r="K12" s="483">
        <v>-0.04</v>
      </c>
      <c r="L12" s="483">
        <v>-0.03</v>
      </c>
      <c r="M12" s="483">
        <v>0.46</v>
      </c>
      <c r="N12" s="495">
        <v>8.56</v>
      </c>
    </row>
    <row r="13" spans="1:14" ht="9.9499999999999993" customHeight="1">
      <c r="A13" s="482" t="s">
        <v>214</v>
      </c>
      <c r="B13" s="483">
        <v>0.11</v>
      </c>
      <c r="C13" s="483">
        <v>1.52</v>
      </c>
      <c r="D13" s="483">
        <v>0.79</v>
      </c>
      <c r="E13" s="483">
        <v>0.35</v>
      </c>
      <c r="F13" s="483">
        <v>0.48</v>
      </c>
      <c r="G13" s="483">
        <v>0.61</v>
      </c>
      <c r="H13" s="483">
        <v>0.59</v>
      </c>
      <c r="I13" s="483">
        <v>0.71</v>
      </c>
      <c r="J13" s="483">
        <v>0.97</v>
      </c>
      <c r="K13" s="483">
        <v>0.86</v>
      </c>
      <c r="L13" s="483">
        <v>0.69</v>
      </c>
      <c r="M13" s="483">
        <v>0.71</v>
      </c>
      <c r="N13" s="495">
        <v>8.7200000000000006</v>
      </c>
    </row>
    <row r="14" spans="1:14" ht="10.5" customHeight="1">
      <c r="A14" s="484" t="s">
        <v>215</v>
      </c>
      <c r="B14" s="485">
        <v>1.51</v>
      </c>
      <c r="C14" s="485">
        <v>0.73</v>
      </c>
      <c r="D14" s="485">
        <v>0.44</v>
      </c>
      <c r="E14" s="485">
        <v>0.55000000000000004</v>
      </c>
      <c r="F14" s="485">
        <v>0.51</v>
      </c>
      <c r="G14" s="485">
        <v>1.02</v>
      </c>
      <c r="H14" s="485">
        <v>0.5</v>
      </c>
      <c r="I14" s="485">
        <v>0.46</v>
      </c>
      <c r="J14" s="485">
        <v>0.5</v>
      </c>
      <c r="K14" s="485">
        <v>0.24</v>
      </c>
      <c r="L14" s="485">
        <v>-0.04</v>
      </c>
      <c r="M14" s="485">
        <v>0.27</v>
      </c>
      <c r="N14" s="485">
        <v>6.88</v>
      </c>
    </row>
    <row r="15" spans="1:14" ht="6.95" customHeight="1">
      <c r="A15" s="23" t="s">
        <v>216</v>
      </c>
    </row>
    <row r="16" spans="1:14" s="24" customFormat="1" ht="9" customHeight="1">
      <c r="A16" s="486"/>
    </row>
    <row r="17" spans="1:14" s="24" customFormat="1" ht="9" customHeight="1">
      <c r="A17" s="486"/>
    </row>
    <row r="18" spans="1:14" s="24" customFormat="1" ht="9" customHeight="1">
      <c r="A18" s="486"/>
    </row>
    <row r="19" spans="1:14" s="24" customFormat="1" ht="9" customHeight="1">
      <c r="A19" s="25"/>
    </row>
    <row r="20" spans="1:14" s="24" customFormat="1" ht="9" customHeight="1">
      <c r="A20" s="487"/>
    </row>
    <row r="21" spans="1:14" s="24" customFormat="1" ht="9" customHeight="1">
      <c r="A21" s="487"/>
    </row>
    <row r="22" spans="1:14" s="24" customFormat="1" ht="9" customHeight="1">
      <c r="A22" s="488"/>
    </row>
    <row r="23" spans="1:14" s="24" customFormat="1" ht="9" customHeight="1">
      <c r="A23" s="488"/>
    </row>
    <row r="24" spans="1:14" s="24" customFormat="1" ht="9" customHeight="1">
      <c r="A24" s="488"/>
    </row>
    <row r="25" spans="1:14" s="24" customFormat="1" ht="9.9499999999999993" customHeight="1">
      <c r="A25" s="452" t="s">
        <v>217</v>
      </c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s="24" customFormat="1" ht="12.95" customHeight="1">
      <c r="A26" s="607" t="s">
        <v>192</v>
      </c>
      <c r="B26" s="619">
        <v>2017</v>
      </c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20"/>
    </row>
    <row r="27" spans="1:14" s="24" customFormat="1" ht="12.95" customHeight="1">
      <c r="A27" s="607"/>
      <c r="B27" s="481" t="s">
        <v>193</v>
      </c>
      <c r="C27" s="481" t="s">
        <v>194</v>
      </c>
      <c r="D27" s="481" t="s">
        <v>195</v>
      </c>
      <c r="E27" s="481" t="s">
        <v>196</v>
      </c>
      <c r="F27" s="481" t="s">
        <v>197</v>
      </c>
      <c r="G27" s="481" t="s">
        <v>198</v>
      </c>
      <c r="H27" s="481" t="s">
        <v>199</v>
      </c>
      <c r="I27" s="481" t="s">
        <v>200</v>
      </c>
      <c r="J27" s="481" t="s">
        <v>201</v>
      </c>
      <c r="K27" s="481" t="s">
        <v>202</v>
      </c>
      <c r="L27" s="481" t="s">
        <v>203</v>
      </c>
      <c r="M27" s="481" t="s">
        <v>204</v>
      </c>
      <c r="N27" s="494" t="s">
        <v>205</v>
      </c>
    </row>
    <row r="28" spans="1:14" s="24" customFormat="1" ht="9.9499999999999993" customHeight="1">
      <c r="A28" s="482" t="s">
        <v>206</v>
      </c>
      <c r="B28" s="483">
        <v>-0.54</v>
      </c>
      <c r="C28" s="483">
        <v>-0.4</v>
      </c>
      <c r="D28" s="483">
        <v>-0.2</v>
      </c>
      <c r="E28" s="483">
        <v>0.32</v>
      </c>
      <c r="F28" s="483">
        <v>-0.1</v>
      </c>
      <c r="G28" s="483">
        <v>0.54</v>
      </c>
      <c r="H28" s="483">
        <v>-0.17</v>
      </c>
      <c r="I28" s="483">
        <v>-0.14000000000000001</v>
      </c>
      <c r="J28" s="483">
        <v>-0.68</v>
      </c>
      <c r="K28" s="483">
        <v>-0.03</v>
      </c>
      <c r="L28" s="483">
        <v>0.16</v>
      </c>
      <c r="M28" s="483">
        <v>0.4</v>
      </c>
      <c r="N28" s="495">
        <v>-0.89</v>
      </c>
    </row>
    <row r="29" spans="1:14" s="24" customFormat="1" ht="9.9499999999999993" customHeight="1">
      <c r="A29" s="482" t="s">
        <v>207</v>
      </c>
      <c r="B29" s="483">
        <v>0.19</v>
      </c>
      <c r="C29" s="483">
        <v>0.28999999999999998</v>
      </c>
      <c r="D29" s="483">
        <v>0.12</v>
      </c>
      <c r="E29" s="483">
        <v>0.22</v>
      </c>
      <c r="F29" s="483">
        <v>0.03</v>
      </c>
      <c r="G29" s="483">
        <v>-0.2</v>
      </c>
      <c r="H29" s="483">
        <v>0.31</v>
      </c>
      <c r="I29" s="483">
        <v>-0.4</v>
      </c>
      <c r="J29" s="483">
        <v>-0.05</v>
      </c>
      <c r="K29" s="483">
        <v>-0.08</v>
      </c>
      <c r="L29" s="483">
        <v>0.16</v>
      </c>
      <c r="M29" s="483">
        <v>0.03</v>
      </c>
      <c r="N29" s="495">
        <v>0.6</v>
      </c>
    </row>
    <row r="30" spans="1:14" s="24" customFormat="1" ht="9.9499999999999993" customHeight="1">
      <c r="A30" s="482" t="s">
        <v>208</v>
      </c>
      <c r="B30" s="483">
        <v>1.1000000000000001</v>
      </c>
      <c r="C30" s="483">
        <v>0.57999999999999996</v>
      </c>
      <c r="D30" s="483">
        <v>0.11</v>
      </c>
      <c r="E30" s="483">
        <v>-0.16</v>
      </c>
      <c r="F30" s="483">
        <v>0</v>
      </c>
      <c r="G30" s="483">
        <v>-0.04</v>
      </c>
      <c r="H30" s="483">
        <v>-0.19</v>
      </c>
      <c r="I30" s="483">
        <v>0.15</v>
      </c>
      <c r="J30" s="483">
        <v>0.69</v>
      </c>
      <c r="K30" s="483">
        <v>0.14000000000000001</v>
      </c>
      <c r="L30" s="483">
        <v>-0.11</v>
      </c>
      <c r="M30" s="483">
        <v>-0.15</v>
      </c>
      <c r="N30" s="495">
        <v>2.4900000000000002</v>
      </c>
    </row>
    <row r="31" spans="1:14" s="24" customFormat="1" ht="9.9499999999999993" customHeight="1">
      <c r="A31" s="482" t="s">
        <v>209</v>
      </c>
      <c r="B31" s="483">
        <v>0.59</v>
      </c>
      <c r="C31" s="483">
        <v>0.01</v>
      </c>
      <c r="D31" s="483">
        <v>0</v>
      </c>
      <c r="E31" s="483">
        <v>0.03</v>
      </c>
      <c r="F31" s="483">
        <v>0.35</v>
      </c>
      <c r="G31" s="483">
        <v>-0.17</v>
      </c>
      <c r="H31" s="483">
        <v>0.28000000000000003</v>
      </c>
      <c r="I31" s="483">
        <v>-0.04</v>
      </c>
      <c r="J31" s="483">
        <v>-0.05</v>
      </c>
      <c r="K31" s="483">
        <v>0.05</v>
      </c>
      <c r="L31" s="483">
        <v>0.05</v>
      </c>
      <c r="M31" s="483">
        <v>1.78</v>
      </c>
      <c r="N31" s="495">
        <v>2.92</v>
      </c>
    </row>
    <row r="32" spans="1:14" s="24" customFormat="1" ht="9.9499999999999993" customHeight="1">
      <c r="A32" s="482" t="s">
        <v>210</v>
      </c>
      <c r="B32" s="483">
        <v>8.2200000000000006</v>
      </c>
      <c r="C32" s="483">
        <v>0.1</v>
      </c>
      <c r="D32" s="483">
        <v>-0.46</v>
      </c>
      <c r="E32" s="483">
        <v>0.56999999999999995</v>
      </c>
      <c r="F32" s="483">
        <v>0</v>
      </c>
      <c r="G32" s="483">
        <v>0.01</v>
      </c>
      <c r="H32" s="483">
        <v>0</v>
      </c>
      <c r="I32" s="483">
        <v>-7.0000000000000007E-2</v>
      </c>
      <c r="J32" s="483">
        <v>0</v>
      </c>
      <c r="K32" s="483">
        <v>0.26</v>
      </c>
      <c r="L32" s="483">
        <v>0.02</v>
      </c>
      <c r="M32" s="483">
        <v>0.26</v>
      </c>
      <c r="N32" s="495">
        <v>8.9700000000000006</v>
      </c>
    </row>
    <row r="33" spans="1:14" s="24" customFormat="1" ht="9.9499999999999993" customHeight="1">
      <c r="A33" s="482" t="s">
        <v>211</v>
      </c>
      <c r="B33" s="483">
        <v>0.14000000000000001</v>
      </c>
      <c r="C33" s="483">
        <v>0.05</v>
      </c>
      <c r="D33" s="483">
        <v>1.07</v>
      </c>
      <c r="E33" s="483">
        <v>-0.32</v>
      </c>
      <c r="F33" s="483">
        <v>0.28000000000000003</v>
      </c>
      <c r="G33" s="483">
        <v>-0.23</v>
      </c>
      <c r="H33" s="483">
        <v>0.85</v>
      </c>
      <c r="I33" s="483">
        <v>0.78</v>
      </c>
      <c r="J33" s="483">
        <v>0.57999999999999996</v>
      </c>
      <c r="K33" s="483">
        <v>1.56</v>
      </c>
      <c r="L33" s="483">
        <v>0.25</v>
      </c>
      <c r="M33" s="483">
        <v>0.44</v>
      </c>
      <c r="N33" s="495">
        <v>5.56</v>
      </c>
    </row>
    <row r="34" spans="1:14" ht="9.9499999999999993" customHeight="1">
      <c r="A34" s="482" t="s">
        <v>212</v>
      </c>
      <c r="B34" s="483">
        <v>-0.43</v>
      </c>
      <c r="C34" s="483">
        <v>0.27</v>
      </c>
      <c r="D34" s="483">
        <v>0.24</v>
      </c>
      <c r="E34" s="483">
        <v>0.61</v>
      </c>
      <c r="F34" s="483">
        <v>-0.02</v>
      </c>
      <c r="G34" s="483">
        <v>0.95</v>
      </c>
      <c r="H34" s="483">
        <v>0.95</v>
      </c>
      <c r="I34" s="483">
        <v>0.43</v>
      </c>
      <c r="J34" s="483">
        <v>0.06</v>
      </c>
      <c r="K34" s="483">
        <v>0.23</v>
      </c>
      <c r="L34" s="483">
        <v>0.11</v>
      </c>
      <c r="M34" s="483">
        <v>0.28000000000000003</v>
      </c>
      <c r="N34" s="495">
        <v>3.73</v>
      </c>
    </row>
    <row r="35" spans="1:14" ht="9.9499999999999993" customHeight="1">
      <c r="A35" s="482" t="s">
        <v>213</v>
      </c>
      <c r="B35" s="483">
        <v>-0.26</v>
      </c>
      <c r="C35" s="483">
        <v>0.09</v>
      </c>
      <c r="D35" s="483">
        <v>3.89</v>
      </c>
      <c r="E35" s="483">
        <v>-0.02</v>
      </c>
      <c r="F35" s="483">
        <v>-0.02</v>
      </c>
      <c r="G35" s="483">
        <v>0.2</v>
      </c>
      <c r="H35" s="483">
        <v>0.16</v>
      </c>
      <c r="I35" s="483">
        <v>0.48</v>
      </c>
      <c r="J35" s="483">
        <v>1.07</v>
      </c>
      <c r="K35" s="483">
        <v>-0.21</v>
      </c>
      <c r="L35" s="483">
        <v>0.23</v>
      </c>
      <c r="M35" s="483">
        <v>0.28999999999999998</v>
      </c>
      <c r="N35" s="495">
        <v>6</v>
      </c>
    </row>
    <row r="36" spans="1:14" ht="9.9499999999999993" customHeight="1">
      <c r="A36" s="482" t="s">
        <v>214</v>
      </c>
      <c r="B36" s="483">
        <v>0.31</v>
      </c>
      <c r="C36" s="483">
        <v>0.16</v>
      </c>
      <c r="D36" s="483">
        <v>0.31</v>
      </c>
      <c r="E36" s="483">
        <v>0.4</v>
      </c>
      <c r="F36" s="483">
        <v>0.16</v>
      </c>
      <c r="G36" s="483">
        <v>0.18</v>
      </c>
      <c r="H36" s="483">
        <v>-0.22</v>
      </c>
      <c r="I36" s="483">
        <v>-0.22</v>
      </c>
      <c r="J36" s="483">
        <v>0.02</v>
      </c>
      <c r="K36" s="483">
        <v>-0.12</v>
      </c>
      <c r="L36" s="483">
        <v>0.08</v>
      </c>
      <c r="M36" s="483">
        <v>0.43</v>
      </c>
      <c r="N36" s="495">
        <v>1.48</v>
      </c>
    </row>
    <row r="37" spans="1:14" ht="10.5" customHeight="1">
      <c r="A37" s="484" t="s">
        <v>215</v>
      </c>
      <c r="B37" s="485">
        <v>0.35</v>
      </c>
      <c r="C37" s="485">
        <v>0.04</v>
      </c>
      <c r="D37" s="485">
        <v>0.87</v>
      </c>
      <c r="E37" s="485">
        <v>0.16</v>
      </c>
      <c r="F37" s="485">
        <v>0.06</v>
      </c>
      <c r="G37" s="485">
        <v>0.22</v>
      </c>
      <c r="H37" s="485">
        <v>0.26</v>
      </c>
      <c r="I37" s="485">
        <v>0.21</v>
      </c>
      <c r="J37" s="485">
        <v>0.17</v>
      </c>
      <c r="K37" s="485">
        <v>0.25</v>
      </c>
      <c r="L37" s="485">
        <v>0.15</v>
      </c>
      <c r="M37" s="485">
        <v>0.43</v>
      </c>
      <c r="N37" s="485">
        <v>3.21</v>
      </c>
    </row>
    <row r="38" spans="1:14" ht="6.95" customHeight="1">
      <c r="A38" s="23" t="s">
        <v>216</v>
      </c>
    </row>
    <row r="39" spans="1:14" s="3" customFormat="1" ht="9" customHeight="1">
      <c r="A39" s="486"/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</row>
    <row r="40" spans="1:14" s="3" customFormat="1" ht="9" customHeight="1">
      <c r="A40" s="491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</row>
    <row r="41" spans="1:14" s="3" customFormat="1" ht="9" customHeight="1">
      <c r="A41" s="491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</row>
    <row r="42" spans="1:14" ht="9" customHeight="1">
      <c r="A42" s="49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ht="9" customHeight="1">
      <c r="A43" s="128"/>
    </row>
    <row r="44" spans="1:14" ht="9" customHeight="1">
      <c r="A44" s="128"/>
    </row>
    <row r="45" spans="1:14" ht="9" customHeight="1">
      <c r="A45" s="128"/>
    </row>
    <row r="46" spans="1:14" ht="9" customHeight="1">
      <c r="A46" s="128"/>
    </row>
    <row r="47" spans="1:14" ht="9" customHeight="1">
      <c r="A47" s="128"/>
    </row>
    <row r="48" spans="1:14" ht="9" customHeight="1">
      <c r="A48" s="128"/>
    </row>
    <row r="49" spans="13:15" ht="9.6" customHeight="1"/>
    <row r="50" spans="13:15" ht="9.6" customHeight="1"/>
    <row r="51" spans="13:15" ht="9.6" customHeight="1"/>
    <row r="52" spans="13:15" ht="9.6" customHeight="1"/>
    <row r="53" spans="13:15" ht="9.6" customHeight="1">
      <c r="O53" s="9"/>
    </row>
    <row r="54" spans="13:15" ht="9.6" customHeight="1"/>
    <row r="55" spans="13:15" ht="9.6" customHeight="1"/>
    <row r="56" spans="13:15" ht="9.6" customHeight="1"/>
    <row r="57" spans="13:15" ht="9.6" customHeight="1">
      <c r="M57" s="26"/>
    </row>
    <row r="58" spans="13:15" ht="9.6" customHeight="1"/>
    <row r="59" spans="13:15" ht="9.6" customHeight="1"/>
    <row r="60" spans="13:15" ht="9.6" customHeight="1"/>
    <row r="61" spans="13:15" ht="9.6" customHeight="1"/>
    <row r="62" spans="13:15" ht="9.6" customHeight="1"/>
    <row r="63" spans="13:15" ht="8.4499999999999993" customHeight="1"/>
    <row r="64" spans="13:15" ht="9.6" customHeight="1"/>
    <row r="65" spans="1:14" ht="9.6" customHeight="1"/>
    <row r="66" spans="1:14" ht="9.6" customHeight="1"/>
    <row r="67" spans="1:14" ht="9.6" customHeight="1"/>
    <row r="68" spans="1:14" ht="9.6" customHeight="1"/>
    <row r="69" spans="1:14" ht="9.6" customHeight="1"/>
    <row r="71" spans="1:14" ht="8.1" customHeight="1"/>
    <row r="73" spans="1:14" ht="9" customHeight="1">
      <c r="A73" s="626" t="s">
        <v>218</v>
      </c>
      <c r="B73" s="626"/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6"/>
      <c r="N73" s="626"/>
    </row>
  </sheetData>
  <mergeCells count="5">
    <mergeCell ref="B3:N3"/>
    <mergeCell ref="B26:N26"/>
    <mergeCell ref="A73:N73"/>
    <mergeCell ref="A3:A4"/>
    <mergeCell ref="A26:A27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9"/>
  <sheetViews>
    <sheetView topLeftCell="A28" zoomScale="180" zoomScaleNormal="180" workbookViewId="0">
      <selection activeCell="A29" sqref="A29"/>
    </sheetView>
  </sheetViews>
  <sheetFormatPr defaultColWidth="9.140625" defaultRowHeight="9" customHeight="1"/>
  <cols>
    <col min="1" max="1" width="21.140625" style="189" customWidth="1"/>
    <col min="2" max="6" width="8.140625" style="2" customWidth="1"/>
    <col min="7" max="16384" width="9.140625" style="2"/>
  </cols>
  <sheetData>
    <row r="1" spans="1:6" ht="9.9499999999999993" customHeight="1">
      <c r="A1" s="475" t="s">
        <v>219</v>
      </c>
    </row>
    <row r="2" spans="1:6" ht="9.9499999999999993" customHeight="1">
      <c r="A2" s="452" t="s">
        <v>220</v>
      </c>
    </row>
    <row r="3" spans="1:6" ht="12.95" customHeight="1">
      <c r="A3" s="453" t="s">
        <v>221</v>
      </c>
      <c r="B3" s="454">
        <v>2013</v>
      </c>
      <c r="C3" s="455">
        <v>2014</v>
      </c>
      <c r="D3" s="455">
        <v>2015</v>
      </c>
      <c r="E3" s="455">
        <v>2016</v>
      </c>
      <c r="F3" s="455">
        <v>2017</v>
      </c>
    </row>
    <row r="4" spans="1:6" ht="9.9499999999999993" customHeight="1">
      <c r="A4" s="456" t="s">
        <v>222</v>
      </c>
      <c r="B4" s="403">
        <v>219</v>
      </c>
      <c r="C4" s="403">
        <v>197</v>
      </c>
      <c r="D4" s="403">
        <v>169</v>
      </c>
      <c r="E4" s="403">
        <v>132</v>
      </c>
      <c r="F4" s="403">
        <v>111</v>
      </c>
    </row>
    <row r="5" spans="1:6" ht="9.9499999999999993" customHeight="1">
      <c r="A5" s="456" t="s">
        <v>223</v>
      </c>
      <c r="B5" s="403">
        <v>46940</v>
      </c>
      <c r="C5" s="403">
        <v>40172</v>
      </c>
      <c r="D5" s="403">
        <v>37747</v>
      </c>
      <c r="E5" s="403">
        <v>33790</v>
      </c>
      <c r="F5" s="403">
        <v>31818</v>
      </c>
    </row>
    <row r="6" spans="1:6" ht="9.9499999999999993" customHeight="1">
      <c r="A6" s="456" t="s">
        <v>224</v>
      </c>
      <c r="B6" s="403">
        <v>1354</v>
      </c>
      <c r="C6" s="403">
        <v>578</v>
      </c>
      <c r="D6" s="403">
        <v>730</v>
      </c>
      <c r="E6" s="403">
        <v>826</v>
      </c>
      <c r="F6" s="403">
        <v>582</v>
      </c>
    </row>
    <row r="7" spans="1:6" ht="9.9499999999999993" customHeight="1">
      <c r="A7" s="456" t="s">
        <v>225</v>
      </c>
      <c r="B7" s="403">
        <v>25733</v>
      </c>
      <c r="C7" s="403">
        <v>22878</v>
      </c>
      <c r="D7" s="403">
        <v>17972</v>
      </c>
      <c r="E7" s="403">
        <v>11985</v>
      </c>
      <c r="F7" s="403">
        <v>9902</v>
      </c>
    </row>
    <row r="8" spans="1:6" ht="9.9499999999999993" customHeight="1">
      <c r="A8" s="456" t="s">
        <v>226</v>
      </c>
      <c r="B8" s="403">
        <v>32522</v>
      </c>
      <c r="C8" s="403">
        <v>31492</v>
      </c>
      <c r="D8" s="403">
        <v>25711</v>
      </c>
      <c r="E8" s="403">
        <v>21915</v>
      </c>
      <c r="F8" s="403">
        <v>22129</v>
      </c>
    </row>
    <row r="9" spans="1:6" ht="9.9499999999999993" customHeight="1">
      <c r="A9" s="456" t="s">
        <v>227</v>
      </c>
      <c r="B9" s="403">
        <v>32797</v>
      </c>
      <c r="C9" s="403">
        <v>37852</v>
      </c>
      <c r="D9" s="403">
        <v>41055</v>
      </c>
      <c r="E9" s="403">
        <v>33526</v>
      </c>
      <c r="F9" s="403">
        <v>32590</v>
      </c>
    </row>
    <row r="10" spans="1:6" ht="9.9499999999999993" customHeight="1">
      <c r="A10" s="456" t="s">
        <v>228</v>
      </c>
      <c r="B10" s="403">
        <v>81</v>
      </c>
      <c r="C10" s="403">
        <v>117</v>
      </c>
      <c r="D10" s="403">
        <v>119</v>
      </c>
      <c r="E10" s="403">
        <v>32</v>
      </c>
      <c r="F10" s="403">
        <v>55</v>
      </c>
    </row>
    <row r="11" spans="1:6" ht="9.9499999999999993" customHeight="1">
      <c r="A11" s="456" t="s">
        <v>229</v>
      </c>
      <c r="B11" s="403">
        <v>2855</v>
      </c>
      <c r="C11" s="403">
        <v>3038</v>
      </c>
      <c r="D11" s="403">
        <v>3698</v>
      </c>
      <c r="E11" s="403">
        <v>5122</v>
      </c>
      <c r="F11" s="403">
        <v>3813</v>
      </c>
    </row>
    <row r="12" spans="1:6" ht="10.5" customHeight="1">
      <c r="A12" s="460" t="s">
        <v>146</v>
      </c>
      <c r="B12" s="461">
        <f>SUM(B4:B11)</f>
        <v>142501</v>
      </c>
      <c r="C12" s="461">
        <f t="shared" ref="C12:E12" si="0">SUM(C4:C11)</f>
        <v>136324</v>
      </c>
      <c r="D12" s="461">
        <f t="shared" si="0"/>
        <v>127201</v>
      </c>
      <c r="E12" s="461">
        <f t="shared" si="0"/>
        <v>107328</v>
      </c>
      <c r="F12" s="461">
        <f t="shared" ref="F12" si="1">SUM(F4:F11)</f>
        <v>101000</v>
      </c>
    </row>
    <row r="13" spans="1:6" ht="6.95" customHeight="1">
      <c r="A13" s="23" t="s">
        <v>230</v>
      </c>
    </row>
    <row r="14" spans="1:6" ht="9" customHeight="1">
      <c r="A14" s="476"/>
    </row>
    <row r="15" spans="1:6" ht="9" customHeight="1">
      <c r="A15" s="219"/>
    </row>
    <row r="16" spans="1:6" ht="9" customHeight="1">
      <c r="A16" s="219"/>
    </row>
    <row r="17" spans="1:6" ht="9" customHeight="1">
      <c r="A17" s="219"/>
    </row>
    <row r="25" spans="1:6" ht="9.9499999999999993" customHeight="1">
      <c r="A25" s="452" t="s">
        <v>231</v>
      </c>
    </row>
    <row r="26" spans="1:6" ht="12.95" customHeight="1">
      <c r="A26" s="453" t="s">
        <v>221</v>
      </c>
      <c r="B26" s="454">
        <v>2013</v>
      </c>
      <c r="C26" s="455">
        <v>2014</v>
      </c>
      <c r="D26" s="455">
        <v>2015</v>
      </c>
      <c r="E26" s="455">
        <v>2016</v>
      </c>
      <c r="F26" s="455">
        <v>2017</v>
      </c>
    </row>
    <row r="27" spans="1:6" ht="9.9499999999999993" customHeight="1">
      <c r="A27" s="456" t="s">
        <v>222</v>
      </c>
      <c r="B27" s="477">
        <v>187</v>
      </c>
      <c r="C27" s="477">
        <v>293</v>
      </c>
      <c r="D27" s="477">
        <v>229</v>
      </c>
      <c r="E27" s="477">
        <v>209</v>
      </c>
      <c r="F27" s="477">
        <v>185</v>
      </c>
    </row>
    <row r="28" spans="1:6" ht="9.9499999999999993" customHeight="1">
      <c r="A28" s="456" t="s">
        <v>223</v>
      </c>
      <c r="B28" s="477">
        <v>56216</v>
      </c>
      <c r="C28" s="477">
        <v>51663</v>
      </c>
      <c r="D28" s="477">
        <v>41215</v>
      </c>
      <c r="E28" s="477">
        <v>36284</v>
      </c>
      <c r="F28" s="477">
        <v>36268</v>
      </c>
    </row>
    <row r="29" spans="1:6" ht="9.9499999999999993" customHeight="1">
      <c r="A29" s="456" t="s">
        <v>232</v>
      </c>
      <c r="B29" s="477">
        <v>1021</v>
      </c>
      <c r="C29" s="477">
        <v>677</v>
      </c>
      <c r="D29" s="477">
        <v>604</v>
      </c>
      <c r="E29" s="477">
        <v>824</v>
      </c>
      <c r="F29" s="477">
        <v>689</v>
      </c>
    </row>
    <row r="30" spans="1:6" ht="9.9499999999999993" customHeight="1">
      <c r="A30" s="456" t="s">
        <v>225</v>
      </c>
      <c r="B30" s="477">
        <v>27540</v>
      </c>
      <c r="C30" s="477">
        <v>23283</v>
      </c>
      <c r="D30" s="477">
        <v>22295</v>
      </c>
      <c r="E30" s="477">
        <v>16958</v>
      </c>
      <c r="F30" s="477">
        <v>11854</v>
      </c>
    </row>
    <row r="31" spans="1:6" ht="9.9499999999999993" customHeight="1">
      <c r="A31" s="456" t="s">
        <v>226</v>
      </c>
      <c r="B31" s="477">
        <v>29932</v>
      </c>
      <c r="C31" s="477">
        <v>30953</v>
      </c>
      <c r="D31" s="477">
        <v>28033</v>
      </c>
      <c r="E31" s="477">
        <v>25429</v>
      </c>
      <c r="F31" s="477">
        <v>22734</v>
      </c>
    </row>
    <row r="32" spans="1:6" ht="9.9499999999999993" customHeight="1">
      <c r="A32" s="456" t="s">
        <v>227</v>
      </c>
      <c r="B32" s="477">
        <v>30050</v>
      </c>
      <c r="C32" s="477">
        <v>31958</v>
      </c>
      <c r="D32" s="477">
        <v>37078</v>
      </c>
      <c r="E32" s="477">
        <v>33298</v>
      </c>
      <c r="F32" s="477">
        <v>33023</v>
      </c>
    </row>
    <row r="33" spans="1:9" ht="9.9499999999999993" customHeight="1">
      <c r="A33" s="456" t="s">
        <v>228</v>
      </c>
      <c r="B33" s="477">
        <v>191</v>
      </c>
      <c r="C33" s="477">
        <v>124</v>
      </c>
      <c r="D33" s="477">
        <v>155</v>
      </c>
      <c r="E33" s="477">
        <v>40</v>
      </c>
      <c r="F33" s="477">
        <v>73</v>
      </c>
    </row>
    <row r="34" spans="1:9" ht="9.9499999999999993" customHeight="1">
      <c r="A34" s="456" t="s">
        <v>229</v>
      </c>
      <c r="B34" s="477">
        <v>2971</v>
      </c>
      <c r="C34" s="477">
        <v>3619</v>
      </c>
      <c r="D34" s="477">
        <v>3079</v>
      </c>
      <c r="E34" s="477">
        <v>4935</v>
      </c>
      <c r="F34" s="477">
        <v>4498</v>
      </c>
    </row>
    <row r="35" spans="1:9" ht="10.5" customHeight="1">
      <c r="A35" s="460" t="s">
        <v>146</v>
      </c>
      <c r="B35" s="461">
        <f t="shared" ref="B35:E35" si="2">SUM(B27:B34)</f>
        <v>148108</v>
      </c>
      <c r="C35" s="461">
        <f t="shared" si="2"/>
        <v>142570</v>
      </c>
      <c r="D35" s="461">
        <f t="shared" si="2"/>
        <v>132688</v>
      </c>
      <c r="E35" s="461">
        <f t="shared" si="2"/>
        <v>117977</v>
      </c>
      <c r="F35" s="461">
        <f t="shared" ref="F35" si="3">SUM(F27:F34)</f>
        <v>109324</v>
      </c>
    </row>
    <row r="36" spans="1:9" ht="6" customHeight="1">
      <c r="A36" s="23" t="s">
        <v>230</v>
      </c>
    </row>
    <row r="37" spans="1:9" s="206" customFormat="1" ht="12" customHeight="1">
      <c r="A37" s="219"/>
    </row>
    <row r="38" spans="1:9" ht="12" customHeight="1"/>
    <row r="39" spans="1:9" ht="12" customHeight="1"/>
    <row r="40" spans="1:9" ht="12" customHeight="1">
      <c r="I40" s="478"/>
    </row>
    <row r="41" spans="1:9" ht="12" customHeight="1"/>
    <row r="42" spans="1:9" ht="12" customHeight="1"/>
    <row r="43" spans="1:9" ht="12" customHeight="1"/>
    <row r="44" spans="1:9" ht="12" customHeight="1"/>
    <row r="45" spans="1:9" ht="12" customHeight="1"/>
    <row r="46" spans="1:9" ht="9.6" customHeight="1"/>
    <row r="47" spans="1:9" ht="9.9499999999999993" customHeight="1">
      <c r="A47" s="452" t="s">
        <v>233</v>
      </c>
    </row>
    <row r="48" spans="1:9" ht="12.95" customHeight="1">
      <c r="A48" s="453" t="s">
        <v>221</v>
      </c>
      <c r="B48" s="454">
        <v>2013</v>
      </c>
      <c r="C48" s="455">
        <v>2014</v>
      </c>
      <c r="D48" s="455">
        <v>2015</v>
      </c>
      <c r="E48" s="455">
        <v>2016</v>
      </c>
      <c r="F48" s="455">
        <v>2017</v>
      </c>
    </row>
    <row r="49" spans="1:6" ht="9.9499999999999993" customHeight="1">
      <c r="A49" s="456" t="s">
        <v>222</v>
      </c>
      <c r="B49" s="477">
        <f t="shared" ref="B49:F56" si="4">B4-B27</f>
        <v>32</v>
      </c>
      <c r="C49" s="477">
        <f t="shared" si="4"/>
        <v>-96</v>
      </c>
      <c r="D49" s="477">
        <f t="shared" si="4"/>
        <v>-60</v>
      </c>
      <c r="E49" s="477">
        <f t="shared" si="4"/>
        <v>-77</v>
      </c>
      <c r="F49" s="477">
        <f t="shared" si="4"/>
        <v>-74</v>
      </c>
    </row>
    <row r="50" spans="1:6" ht="9.9499999999999993" customHeight="1">
      <c r="A50" s="456" t="s">
        <v>223</v>
      </c>
      <c r="B50" s="477">
        <f t="shared" si="4"/>
        <v>-9276</v>
      </c>
      <c r="C50" s="477">
        <f t="shared" si="4"/>
        <v>-11491</v>
      </c>
      <c r="D50" s="477">
        <f t="shared" si="4"/>
        <v>-3468</v>
      </c>
      <c r="E50" s="477">
        <f t="shared" si="4"/>
        <v>-2494</v>
      </c>
      <c r="F50" s="477">
        <f t="shared" si="4"/>
        <v>-4450</v>
      </c>
    </row>
    <row r="51" spans="1:6" ht="9.9499999999999993" customHeight="1">
      <c r="A51" s="456" t="s">
        <v>232</v>
      </c>
      <c r="B51" s="477">
        <f t="shared" si="4"/>
        <v>333</v>
      </c>
      <c r="C51" s="477">
        <f t="shared" si="4"/>
        <v>-99</v>
      </c>
      <c r="D51" s="477">
        <f t="shared" si="4"/>
        <v>126</v>
      </c>
      <c r="E51" s="477">
        <f t="shared" si="4"/>
        <v>2</v>
      </c>
      <c r="F51" s="477">
        <f t="shared" si="4"/>
        <v>-107</v>
      </c>
    </row>
    <row r="52" spans="1:6" ht="9.9499999999999993" customHeight="1">
      <c r="A52" s="456" t="s">
        <v>225</v>
      </c>
      <c r="B52" s="477">
        <f t="shared" si="4"/>
        <v>-1807</v>
      </c>
      <c r="C52" s="477">
        <f t="shared" si="4"/>
        <v>-405</v>
      </c>
      <c r="D52" s="477">
        <f t="shared" si="4"/>
        <v>-4323</v>
      </c>
      <c r="E52" s="477">
        <f t="shared" si="4"/>
        <v>-4973</v>
      </c>
      <c r="F52" s="477">
        <f t="shared" si="4"/>
        <v>-1952</v>
      </c>
    </row>
    <row r="53" spans="1:6" ht="9.9499999999999993" customHeight="1">
      <c r="A53" s="456" t="s">
        <v>226</v>
      </c>
      <c r="B53" s="477">
        <f t="shared" si="4"/>
        <v>2590</v>
      </c>
      <c r="C53" s="477">
        <f t="shared" si="4"/>
        <v>539</v>
      </c>
      <c r="D53" s="477">
        <f t="shared" si="4"/>
        <v>-2322</v>
      </c>
      <c r="E53" s="477">
        <f t="shared" si="4"/>
        <v>-3514</v>
      </c>
      <c r="F53" s="477">
        <f t="shared" si="4"/>
        <v>-605</v>
      </c>
    </row>
    <row r="54" spans="1:6" ht="9.9499999999999993" customHeight="1">
      <c r="A54" s="456" t="s">
        <v>227</v>
      </c>
      <c r="B54" s="477">
        <f t="shared" si="4"/>
        <v>2747</v>
      </c>
      <c r="C54" s="477">
        <f t="shared" si="4"/>
        <v>5894</v>
      </c>
      <c r="D54" s="477">
        <f t="shared" si="4"/>
        <v>3977</v>
      </c>
      <c r="E54" s="477">
        <f t="shared" si="4"/>
        <v>228</v>
      </c>
      <c r="F54" s="477">
        <f t="shared" si="4"/>
        <v>-433</v>
      </c>
    </row>
    <row r="55" spans="1:6" ht="9.9499999999999993" customHeight="1">
      <c r="A55" s="456" t="s">
        <v>228</v>
      </c>
      <c r="B55" s="477">
        <f t="shared" si="4"/>
        <v>-110</v>
      </c>
      <c r="C55" s="477">
        <f t="shared" si="4"/>
        <v>-7</v>
      </c>
      <c r="D55" s="477">
        <f t="shared" si="4"/>
        <v>-36</v>
      </c>
      <c r="E55" s="477">
        <f t="shared" si="4"/>
        <v>-8</v>
      </c>
      <c r="F55" s="477">
        <f t="shared" si="4"/>
        <v>-18</v>
      </c>
    </row>
    <row r="56" spans="1:6" ht="9.9499999999999993" customHeight="1">
      <c r="A56" s="456" t="s">
        <v>229</v>
      </c>
      <c r="B56" s="477">
        <f t="shared" si="4"/>
        <v>-116</v>
      </c>
      <c r="C56" s="477">
        <f t="shared" si="4"/>
        <v>-581</v>
      </c>
      <c r="D56" s="477">
        <f t="shared" si="4"/>
        <v>619</v>
      </c>
      <c r="E56" s="477">
        <f t="shared" si="4"/>
        <v>187</v>
      </c>
      <c r="F56" s="477">
        <f t="shared" si="4"/>
        <v>-685</v>
      </c>
    </row>
    <row r="57" spans="1:6" ht="10.5" customHeight="1">
      <c r="A57" s="460" t="s">
        <v>146</v>
      </c>
      <c r="B57" s="461">
        <f>SUM(B49:B56)</f>
        <v>-5607</v>
      </c>
      <c r="C57" s="461">
        <f>SUM(C49:C56)</f>
        <v>-6246</v>
      </c>
      <c r="D57" s="461">
        <f>SUM(D49:D56)</f>
        <v>-5487</v>
      </c>
      <c r="E57" s="461">
        <f>SUM(E49:E56)</f>
        <v>-10649</v>
      </c>
      <c r="F57" s="461">
        <f>SUM(F49:F56)</f>
        <v>-8324</v>
      </c>
    </row>
    <row r="58" spans="1:6" ht="6.95" customHeight="1">
      <c r="A58" s="23" t="s">
        <v>230</v>
      </c>
    </row>
    <row r="59" spans="1:6" ht="9" customHeight="1">
      <c r="A59" s="219"/>
    </row>
  </sheetData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8"/>
  <sheetViews>
    <sheetView topLeftCell="A16" zoomScale="200" zoomScaleNormal="200" workbookViewId="0">
      <selection activeCell="A29" sqref="A29"/>
    </sheetView>
  </sheetViews>
  <sheetFormatPr defaultColWidth="9.140625" defaultRowHeight="9" customHeight="1"/>
  <cols>
    <col min="1" max="1" width="21.140625" style="4" customWidth="1"/>
    <col min="2" max="6" width="8.140625" style="4" customWidth="1"/>
    <col min="7" max="16384" width="9.140625" style="4"/>
  </cols>
  <sheetData>
    <row r="1" spans="1:10" ht="9.9499999999999993" customHeight="1">
      <c r="A1" s="452" t="s">
        <v>234</v>
      </c>
      <c r="B1" s="2"/>
      <c r="C1" s="2"/>
      <c r="D1" s="2"/>
      <c r="E1" s="2"/>
      <c r="F1" s="2"/>
    </row>
    <row r="2" spans="1:10" ht="12.95" customHeight="1">
      <c r="A2" s="453" t="s">
        <v>221</v>
      </c>
      <c r="B2" s="454">
        <v>2012</v>
      </c>
      <c r="C2" s="454">
        <v>2013</v>
      </c>
      <c r="D2" s="455">
        <v>2014</v>
      </c>
      <c r="E2" s="455">
        <v>2015</v>
      </c>
      <c r="F2" s="455">
        <v>2016</v>
      </c>
    </row>
    <row r="3" spans="1:10" ht="9.9499999999999993" customHeight="1">
      <c r="A3" s="456" t="s">
        <v>222</v>
      </c>
      <c r="B3" s="457">
        <v>1020</v>
      </c>
      <c r="C3" s="457">
        <v>1020</v>
      </c>
      <c r="D3" s="457">
        <v>972</v>
      </c>
      <c r="E3" s="457">
        <v>1078</v>
      </c>
      <c r="F3" s="457">
        <v>1060</v>
      </c>
      <c r="G3" s="458"/>
      <c r="H3" s="40"/>
      <c r="I3" s="472"/>
      <c r="J3" s="472"/>
    </row>
    <row r="4" spans="1:10" ht="9.9499999999999993" customHeight="1">
      <c r="A4" s="456" t="s">
        <v>223</v>
      </c>
      <c r="B4" s="457">
        <v>102888</v>
      </c>
      <c r="C4" s="457">
        <v>92847</v>
      </c>
      <c r="D4" s="457">
        <v>84785</v>
      </c>
      <c r="E4" s="457">
        <v>79465</v>
      </c>
      <c r="F4" s="457">
        <v>76939</v>
      </c>
      <c r="G4" s="458"/>
      <c r="H4" s="40"/>
      <c r="I4" s="472"/>
      <c r="J4" s="472"/>
    </row>
    <row r="5" spans="1:10" ht="9.9499999999999993" customHeight="1">
      <c r="A5" s="456" t="s">
        <v>232</v>
      </c>
      <c r="B5" s="457">
        <v>4938</v>
      </c>
      <c r="C5" s="457">
        <v>5111</v>
      </c>
      <c r="D5" s="457">
        <v>5464</v>
      </c>
      <c r="E5" s="457">
        <v>5505</v>
      </c>
      <c r="F5" s="457">
        <v>5763</v>
      </c>
      <c r="G5" s="458"/>
      <c r="H5" s="40"/>
      <c r="I5" s="472"/>
      <c r="J5" s="472"/>
    </row>
    <row r="6" spans="1:10" ht="9.9499999999999993" customHeight="1">
      <c r="A6" s="456" t="s">
        <v>225</v>
      </c>
      <c r="B6" s="457">
        <v>36302</v>
      </c>
      <c r="C6" s="457">
        <v>33240</v>
      </c>
      <c r="D6" s="457">
        <v>31986</v>
      </c>
      <c r="E6" s="457">
        <v>27383</v>
      </c>
      <c r="F6" s="457">
        <v>21149</v>
      </c>
      <c r="G6" s="458"/>
      <c r="H6" s="40"/>
    </row>
    <row r="7" spans="1:10" ht="9.9499999999999993" customHeight="1">
      <c r="A7" s="456" t="s">
        <v>226</v>
      </c>
      <c r="B7" s="457">
        <v>84329</v>
      </c>
      <c r="C7" s="457">
        <v>89749</v>
      </c>
      <c r="D7" s="457">
        <v>92263</v>
      </c>
      <c r="E7" s="457">
        <v>89431</v>
      </c>
      <c r="F7" s="457">
        <v>85748</v>
      </c>
      <c r="G7" s="458"/>
      <c r="H7" s="40"/>
      <c r="I7" s="473"/>
      <c r="J7" s="473"/>
    </row>
    <row r="8" spans="1:10" ht="9.9499999999999993" customHeight="1">
      <c r="A8" s="456" t="s">
        <v>227</v>
      </c>
      <c r="B8" s="457">
        <v>117748</v>
      </c>
      <c r="C8" s="457">
        <v>122441</v>
      </c>
      <c r="D8" s="457">
        <v>133475</v>
      </c>
      <c r="E8" s="457">
        <v>138337</v>
      </c>
      <c r="F8" s="457">
        <v>139642</v>
      </c>
      <c r="G8" s="458"/>
      <c r="H8" s="40"/>
    </row>
    <row r="9" spans="1:10" ht="9.9499999999999993" customHeight="1">
      <c r="A9" s="456" t="s">
        <v>228</v>
      </c>
      <c r="B9" s="457">
        <v>148940</v>
      </c>
      <c r="C9" s="457">
        <v>155142</v>
      </c>
      <c r="D9" s="457">
        <v>156560</v>
      </c>
      <c r="E9" s="457">
        <v>157511</v>
      </c>
      <c r="F9" s="457">
        <v>149529</v>
      </c>
      <c r="G9" s="458"/>
      <c r="H9" s="40"/>
    </row>
    <row r="10" spans="1:10" ht="9.9499999999999993" customHeight="1">
      <c r="A10" s="456" t="s">
        <v>229</v>
      </c>
      <c r="B10" s="459">
        <v>8967</v>
      </c>
      <c r="C10" s="459">
        <v>9575</v>
      </c>
      <c r="D10" s="459">
        <v>8886</v>
      </c>
      <c r="E10" s="457">
        <v>10565</v>
      </c>
      <c r="F10" s="457">
        <v>10442</v>
      </c>
      <c r="G10" s="458"/>
      <c r="H10" s="40"/>
    </row>
    <row r="11" spans="1:10" ht="9.9499999999999993" customHeight="1">
      <c r="A11" s="460" t="s">
        <v>146</v>
      </c>
      <c r="B11" s="461">
        <f>SUM(B3:B10)</f>
        <v>505132</v>
      </c>
      <c r="C11" s="461">
        <f>SUM(C3:C10)</f>
        <v>509125</v>
      </c>
      <c r="D11" s="461">
        <f>SUM(D3:D10)</f>
        <v>514391</v>
      </c>
      <c r="E11" s="461">
        <f>SUM(E3:E10)</f>
        <v>509275</v>
      </c>
      <c r="F11" s="461">
        <f>SUM(F3:F10)</f>
        <v>490272</v>
      </c>
      <c r="G11" s="458"/>
    </row>
    <row r="12" spans="1:10" s="2" customFormat="1" ht="6.95" customHeight="1">
      <c r="A12" s="23" t="s">
        <v>235</v>
      </c>
    </row>
    <row r="13" spans="1:10" ht="9.9499999999999993" customHeight="1">
      <c r="A13" s="462"/>
      <c r="B13" s="2"/>
      <c r="C13" s="2"/>
      <c r="D13" s="2"/>
      <c r="E13" s="2"/>
      <c r="F13" s="2"/>
    </row>
    <row r="14" spans="1:10" ht="9.9499999999999993" customHeight="1">
      <c r="A14" s="462"/>
      <c r="B14" s="2"/>
      <c r="C14" s="2"/>
      <c r="D14" s="2"/>
      <c r="E14" s="2"/>
      <c r="F14" s="2"/>
    </row>
    <row r="15" spans="1:10" ht="9.9499999999999993" customHeight="1">
      <c r="A15" s="462"/>
      <c r="B15" s="2"/>
      <c r="C15" s="2"/>
      <c r="D15" s="2"/>
      <c r="E15" s="2"/>
      <c r="F15" s="2"/>
    </row>
    <row r="16" spans="1:10" ht="9.9499999999999993" customHeight="1">
      <c r="A16" s="462"/>
      <c r="B16" s="2"/>
      <c r="C16" s="2"/>
      <c r="D16" s="2"/>
      <c r="E16" s="2"/>
      <c r="F16" s="2"/>
    </row>
    <row r="17" spans="1:11" ht="9" customHeight="1">
      <c r="A17" s="462"/>
      <c r="B17" s="2"/>
      <c r="C17" s="2"/>
      <c r="D17" s="2"/>
      <c r="E17" s="2"/>
      <c r="F17" s="2"/>
    </row>
    <row r="18" spans="1:11" ht="9.9499999999999993" customHeight="1">
      <c r="A18" s="462"/>
      <c r="B18" s="2"/>
      <c r="C18" s="2"/>
      <c r="D18" s="2"/>
      <c r="E18" s="2"/>
      <c r="F18" s="2"/>
    </row>
    <row r="19" spans="1:11" ht="9.9499999999999993" customHeight="1">
      <c r="A19" s="462"/>
      <c r="B19" s="2"/>
      <c r="C19" s="2"/>
      <c r="D19" s="2"/>
      <c r="E19" s="2"/>
      <c r="F19" s="2"/>
    </row>
    <row r="20" spans="1:11" ht="9.9499999999999993" customHeight="1">
      <c r="A20" s="462"/>
      <c r="B20" s="2"/>
      <c r="C20" s="2"/>
      <c r="D20" s="2"/>
      <c r="E20" s="2"/>
      <c r="F20" s="2"/>
    </row>
    <row r="21" spans="1:11" ht="9.9499999999999993" customHeight="1">
      <c r="A21" s="462"/>
      <c r="B21" s="2"/>
      <c r="C21" s="2"/>
      <c r="D21" s="2"/>
      <c r="E21" s="2"/>
      <c r="F21" s="2"/>
    </row>
    <row r="22" spans="1:11" ht="7.5" customHeight="1">
      <c r="A22" s="462"/>
      <c r="B22" s="2"/>
      <c r="C22" s="2"/>
      <c r="D22" s="2"/>
      <c r="E22" s="2"/>
      <c r="F22" s="2"/>
    </row>
    <row r="23" spans="1:11" ht="6.95" customHeight="1">
      <c r="A23" s="463"/>
      <c r="B23" s="24"/>
      <c r="C23" s="24"/>
      <c r="D23" s="24"/>
      <c r="E23" s="24"/>
      <c r="F23" s="24"/>
    </row>
    <row r="24" spans="1:11" s="2" customFormat="1" ht="6.95" customHeight="1">
      <c r="A24" s="629"/>
      <c r="B24" s="629"/>
      <c r="C24" s="629"/>
      <c r="D24" s="629"/>
      <c r="E24" s="629"/>
      <c r="F24" s="629"/>
    </row>
    <row r="25" spans="1:11" ht="9.9499999999999993" customHeight="1">
      <c r="A25" s="452" t="s">
        <v>236</v>
      </c>
      <c r="B25" s="2"/>
      <c r="C25" s="2"/>
      <c r="D25" s="2"/>
      <c r="E25" s="2"/>
      <c r="F25" s="2"/>
    </row>
    <row r="26" spans="1:11" ht="12.95" customHeight="1">
      <c r="A26" s="453" t="s">
        <v>237</v>
      </c>
      <c r="B26" s="454">
        <v>2012</v>
      </c>
      <c r="C26" s="454">
        <v>2013</v>
      </c>
      <c r="D26" s="455">
        <v>2014</v>
      </c>
      <c r="E26" s="455">
        <v>2015</v>
      </c>
      <c r="F26" s="455">
        <v>2016</v>
      </c>
    </row>
    <row r="27" spans="1:11" ht="9.9499999999999993" customHeight="1">
      <c r="A27" s="464" t="s">
        <v>238</v>
      </c>
      <c r="B27" s="465">
        <v>358669</v>
      </c>
      <c r="C27" s="465">
        <v>359069</v>
      </c>
      <c r="D27" s="465">
        <v>363459</v>
      </c>
      <c r="E27" s="465">
        <v>360615</v>
      </c>
      <c r="F27" s="465">
        <v>350353</v>
      </c>
      <c r="H27" s="466"/>
      <c r="I27" s="466"/>
      <c r="J27" s="466"/>
      <c r="K27" s="466"/>
    </row>
    <row r="28" spans="1:11" ht="9.9499999999999993" customHeight="1">
      <c r="A28" s="467" t="s">
        <v>239</v>
      </c>
      <c r="B28" s="468">
        <v>146463</v>
      </c>
      <c r="C28" s="468">
        <v>150056</v>
      </c>
      <c r="D28" s="468">
        <v>150932</v>
      </c>
      <c r="E28" s="468">
        <v>148660</v>
      </c>
      <c r="F28" s="468">
        <v>139919</v>
      </c>
      <c r="H28" s="469"/>
      <c r="I28" s="474"/>
      <c r="J28" s="474"/>
      <c r="K28" s="474"/>
    </row>
    <row r="29" spans="1:11" ht="9.9499999999999993" customHeight="1">
      <c r="A29" s="470" t="s">
        <v>146</v>
      </c>
      <c r="B29" s="471">
        <f>SUM(B27:B28)</f>
        <v>505132</v>
      </c>
      <c r="C29" s="471">
        <f>SUM(C27:C28)</f>
        <v>509125</v>
      </c>
      <c r="D29" s="471">
        <f>SUM(D27:D28)</f>
        <v>514391</v>
      </c>
      <c r="E29" s="471">
        <f>SUM(E27:E28)</f>
        <v>509275</v>
      </c>
      <c r="F29" s="471">
        <f>SUM(F27:F28)</f>
        <v>490272</v>
      </c>
    </row>
    <row r="30" spans="1:11" s="2" customFormat="1" ht="6.95" customHeight="1">
      <c r="A30" s="23" t="s">
        <v>240</v>
      </c>
      <c r="F30" s="237"/>
    </row>
    <row r="38" spans="1:1" ht="6" customHeight="1"/>
    <row r="48" spans="1:1" s="2" customFormat="1" ht="6.95" customHeight="1">
      <c r="A48" s="23"/>
    </row>
  </sheetData>
  <mergeCells count="1">
    <mergeCell ref="A24:F24"/>
  </mergeCells>
  <pageMargins left="0.55118110236220474" right="0.51181102362204722" top="0.51181102362204722" bottom="0.43307086614173229" header="0" footer="0"/>
  <pageSetup paperSiz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66</vt:i4>
      </vt:variant>
      <vt:variant>
        <vt:lpstr>Intervalos nomeados</vt:lpstr>
      </vt:variant>
      <vt:variant>
        <vt:i4>1</vt:i4>
      </vt:variant>
    </vt:vector>
  </HeadingPairs>
  <TitlesOfParts>
    <vt:vector size="67" baseType="lpstr">
      <vt:lpstr>SUMÁRIO</vt:lpstr>
      <vt:lpstr>II-Est Ger 1.1-1.8 caract</vt:lpstr>
      <vt:lpstr>1.9-1.11 limites lagunas</vt:lpstr>
      <vt:lpstr>1.12 rios</vt:lpstr>
      <vt:lpstr>2.1-2.3 pop localizção e sexo</vt:lpstr>
      <vt:lpstr>2.4 pop por cor ou raça</vt:lpstr>
      <vt:lpstr>3.1 ipc</vt:lpstr>
      <vt:lpstr>4.1-4.3 admissões desligamentos</vt:lpstr>
      <vt:lpstr>4.4-4.5 emprego formal</vt:lpstr>
      <vt:lpstr>4.6 acidentes de trab</vt:lpstr>
      <vt:lpstr>II-Est Econ 1.1 pib</vt:lpstr>
      <vt:lpstr>2.1.1 área colhi</vt:lpstr>
      <vt:lpstr>2.1.2 quant produz</vt:lpstr>
      <vt:lpstr>2.1.3 valor prod</vt:lpstr>
      <vt:lpstr>2.2 pecuária</vt:lpstr>
      <vt:lpstr>2.3-2.4 avic prod orig anim</vt:lpstr>
      <vt:lpstr>2.5 pescado</vt:lpstr>
      <vt:lpstr>3.1.1 prod petró gas</vt:lpstr>
      <vt:lpstr>3.1.2 prod cimento</vt:lpstr>
      <vt:lpstr>3.1.3 prod braskem</vt:lpstr>
      <vt:lpstr>3.1.4-3.1.5 prod açúcar etanol</vt:lpstr>
      <vt:lpstr> 3.2.1-3.2.2 cons consu ener</vt:lpstr>
      <vt:lpstr>3.3.1 água</vt:lpstr>
      <vt:lpstr>3.3.2 esgoto</vt:lpstr>
      <vt:lpstr>4.1.1-4.1.4  exp imp prod</vt:lpstr>
      <vt:lpstr>4.1.5 Valor exp fatores</vt:lpstr>
      <vt:lpstr>4.1.6 valor imp fatores</vt:lpstr>
      <vt:lpstr>4.1.7-4.1.9 Exp e Imp mensal</vt:lpstr>
      <vt:lpstr>4.1.10 cons cimento</vt:lpstr>
      <vt:lpstr>4.1.11 vendas combust</vt:lpstr>
      <vt:lpstr>4.2.1.1 ext rodovias</vt:lpstr>
      <vt:lpstr>4.2.1.2-1.3 veículos</vt:lpstr>
      <vt:lpstr>4.2.2.1 transp hid </vt:lpstr>
      <vt:lpstr>4.2.2.2 carga emb</vt:lpstr>
      <vt:lpstr>4.2.3.1-4.2.3.5 transp áereo</vt:lpstr>
      <vt:lpstr>4.2.4 transp ferr</vt:lpstr>
      <vt:lpstr>4.3.1-4.3.3 telefonia</vt:lpstr>
      <vt:lpstr>4.4.1 impostos</vt:lpstr>
      <vt:lpstr> 4.4.2 Transf. consti.</vt:lpstr>
      <vt:lpstr>4.4.3 icms fpe</vt:lpstr>
      <vt:lpstr>4.4.4-4.4.5 receita despesa</vt:lpstr>
      <vt:lpstr>4.5.1 agencias bancárias</vt:lpstr>
      <vt:lpstr>4.6.1-2.3 turismo</vt:lpstr>
      <vt:lpstr>1.1.1-1.1.3 educ básica</vt:lpstr>
      <vt:lpstr>1.2.1-1.2.3 ensino sup</vt:lpstr>
      <vt:lpstr>2.1 seg púb crimes</vt:lpstr>
      <vt:lpstr>2.2 seg púb crimes sem</vt:lpstr>
      <vt:lpstr>3.1-3.3 eleitores</vt:lpstr>
      <vt:lpstr>4.1 casos confirmados</vt:lpstr>
      <vt:lpstr>4.2-4.3 est hos</vt:lpstr>
      <vt:lpstr>4.4 intern hos </vt:lpstr>
      <vt:lpstr>5.1 bene conc</vt:lpstr>
      <vt:lpstr>5.2 valor arrec ps</vt:lpstr>
      <vt:lpstr>6.1 domicilios localização</vt:lpstr>
      <vt:lpstr>6.2-6.3 dom e moradores micro</vt:lpstr>
      <vt:lpstr>6.4-6.7 dom part</vt:lpstr>
      <vt:lpstr>Ind 1.1-1.3 taxas</vt:lpstr>
      <vt:lpstr>1.4 distrib estudante p idade</vt:lpstr>
      <vt:lpstr>1.5 distrib estud curso  </vt:lpstr>
      <vt:lpstr>1.6 distrib das pessoas</vt:lpstr>
      <vt:lpstr>1.7 nº médio anos estudo</vt:lpstr>
      <vt:lpstr>1.8-1.11 Distrib das pessoas </vt:lpstr>
      <vt:lpstr>1.12 % Dom serv</vt:lpstr>
      <vt:lpstr>1.13 % Dom bens</vt:lpstr>
      <vt:lpstr>1.14 idh-m</vt:lpstr>
      <vt:lpstr>Fontes</vt:lpstr>
      <vt:lpstr>SUMÁRIO!_GoBack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Gattes</dc:creator>
  <cp:lastModifiedBy>Teresa Emery</cp:lastModifiedBy>
  <cp:lastPrinted>2018-07-26T19:02:12Z</cp:lastPrinted>
  <dcterms:created xsi:type="dcterms:W3CDTF">2006-03-20T12:33:00Z</dcterms:created>
  <dcterms:modified xsi:type="dcterms:W3CDTF">2018-07-26T19:02:37Z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