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4.xml" ContentType="application/vnd.openxmlformats-officedocument.drawing+xml"/>
  <Override PartName="/xl/charts/chart22.xml" ContentType="application/vnd.openxmlformats-officedocument.drawingml.chart+xml"/>
  <Override PartName="/xl/drawings/drawing15.xml" ContentType="application/vnd.openxmlformats-officedocument.drawing+xml"/>
  <Override PartName="/xl/charts/chart23.xml" ContentType="application/vnd.openxmlformats-officedocument.drawingml.chart+xml"/>
  <Override PartName="/xl/drawings/drawing16.xml" ContentType="application/vnd.openxmlformats-officedocument.drawing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9.xml" ContentType="application/vnd.openxmlformats-officedocument.drawing+xml"/>
  <Override PartName="/xl/charts/chart30.xml" ContentType="application/vnd.openxmlformats-officedocument.drawingml.chart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21.xml" ContentType="application/vnd.openxmlformats-officedocument.drawing+xml"/>
  <Override PartName="/xl/charts/chart34.xml" ContentType="application/vnd.openxmlformats-officedocument.drawingml.chart+xml"/>
  <Override PartName="/xl/drawings/drawing22.xml" ContentType="application/vnd.openxmlformats-officedocument.drawing+xml"/>
  <Override PartName="/xl/charts/chart35.xml" ContentType="application/vnd.openxmlformats-officedocument.drawingml.chart+xml"/>
  <Override PartName="/xl/drawings/drawing23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4.xml" ContentType="application/vnd.openxmlformats-officedocument.drawing+xml"/>
  <Override PartName="/xl/charts/chart39.xml" ContentType="application/vnd.openxmlformats-officedocument.drawingml.chart+xml"/>
  <Override PartName="/xl/drawings/drawing25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27.xml" ContentType="application/vnd.openxmlformats-officedocument.drawing+xml"/>
  <Override PartName="/xl/charts/chart55.xml" ContentType="application/vnd.openxmlformats-officedocument.drawingml.chart+xml"/>
  <Override PartName="/xl/drawings/drawing28.xml" ContentType="application/vnd.openxmlformats-officedocument.drawing+xml"/>
  <Override PartName="/xl/charts/chart56.xml" ContentType="application/vnd.openxmlformats-officedocument.drawingml.chart+xml"/>
  <Override PartName="/xl/drawings/drawing29.xml" ContentType="application/vnd.openxmlformats-officedocument.drawing+xml"/>
  <Override PartName="/xl/charts/chart57.xml" ContentType="application/vnd.openxmlformats-officedocument.drawingml.chart+xml"/>
  <Override PartName="/xl/drawings/drawing30.xml" ContentType="application/vnd.openxmlformats-officedocument.drawing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31.xml" ContentType="application/vnd.openxmlformats-officedocument.drawing+xml"/>
  <Override PartName="/xl/charts/chart60.xml" ContentType="application/vnd.openxmlformats-officedocument.drawingml.chart+xml"/>
  <Override PartName="/xl/drawings/drawing32.xml" ContentType="application/vnd.openxmlformats-officedocument.drawing+xml"/>
  <Override PartName="/xl/charts/chart61.xml" ContentType="application/vnd.openxmlformats-officedocument.drawingml.chart+xml"/>
  <Override PartName="/xl/drawings/drawing33.xml" ContentType="application/vnd.openxmlformats-officedocument.drawing+xml"/>
  <Override PartName="/xl/charts/chart6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295" yWindow="1260" windowWidth="14310" windowHeight="9060" tabRatio="890" firstSheet="59" activeTab="64"/>
  </bookViews>
  <sheets>
    <sheet name="SUMÁRIO" sheetId="73" r:id="rId1"/>
    <sheet name="II-Est Ger 1.1-1.8 caract" sheetId="62" r:id="rId2"/>
    <sheet name="1.9-1.11 limites lagunas" sheetId="18" r:id="rId3"/>
    <sheet name="1.12 rios" sheetId="17" r:id="rId4"/>
    <sheet name="2.1-2.3 pop localizção e sexo" sheetId="16" r:id="rId5"/>
    <sheet name="2.4 pop por cor ou raça" sheetId="72" r:id="rId6"/>
    <sheet name="3.1 ipc" sheetId="14" r:id="rId7"/>
    <sheet name="4.1-4.3 admissões desligamentos" sheetId="13" r:id="rId8"/>
    <sheet name="4.4-4.5 emprego formal" sheetId="67" r:id="rId9"/>
    <sheet name="4.6 acidentes de trab" sheetId="12" r:id="rId10"/>
    <sheet name="II-Est Econ 1.1 pib" sheetId="11" r:id="rId11"/>
    <sheet name="2.1.1 área colhi" sheetId="10" r:id="rId12"/>
    <sheet name="2.1.2 quant produz" sheetId="9" r:id="rId13"/>
    <sheet name="2.1.3 valor prod" sheetId="65" r:id="rId14"/>
    <sheet name="2.2 pecuária" sheetId="8" r:id="rId15"/>
    <sheet name="2.3-2.4 avic prod orig anim" sheetId="7" r:id="rId16"/>
    <sheet name="2.5 pescado" sheetId="74" r:id="rId17"/>
    <sheet name="3.1.1 prod petró gas" sheetId="5" r:id="rId18"/>
    <sheet name="3.1.2 prod cimento" sheetId="4" r:id="rId19"/>
    <sheet name="3.1.3 prod braskem" sheetId="2" r:id="rId20"/>
    <sheet name="3.1.4-3.1.5 prod açúcar etanol" sheetId="36" r:id="rId21"/>
    <sheet name=" 3.2.1-3.2.2 cons consu ener" sheetId="83" r:id="rId22"/>
    <sheet name="3.3.1 água" sheetId="26" r:id="rId23"/>
    <sheet name="3.3.2 esgoto" sheetId="27" r:id="rId24"/>
    <sheet name="4.1.1-4.1.4  exp imp prod" sheetId="82" r:id="rId25"/>
    <sheet name="4.1.5 Valor exp fatores" sheetId="29" r:id="rId26"/>
    <sheet name="4.1.6 valor imp fatores" sheetId="30" r:id="rId27"/>
    <sheet name="4.1.7-4.1.9 Exp e Imp mensal" sheetId="78" r:id="rId28"/>
    <sheet name="4.1.10 cons cimento" sheetId="31" r:id="rId29"/>
    <sheet name="4.1.11 vendas combust" sheetId="33" r:id="rId30"/>
    <sheet name="4.2.1.1 ext rodovias" sheetId="25" r:id="rId31"/>
    <sheet name="4.2.1.2-1.3 veículos" sheetId="24" r:id="rId32"/>
    <sheet name="4.2.2.1 transp hid " sheetId="79" r:id="rId33"/>
    <sheet name="4.2.2.2 carga emb" sheetId="21" r:id="rId34"/>
    <sheet name="4.2.3.1-4.2.3.5 transp áereo" sheetId="20" r:id="rId35"/>
    <sheet name="4.2.4 transp ferr" sheetId="46" r:id="rId36"/>
    <sheet name="4.3.1-4.3.3 telefonia" sheetId="45" r:id="rId37"/>
    <sheet name="4.4.1 impostos" sheetId="44" r:id="rId38"/>
    <sheet name=" 4.4.2 Transf. consti." sheetId="69" r:id="rId39"/>
    <sheet name="4.4.3 icms fpe" sheetId="43" r:id="rId40"/>
    <sheet name="4.4.4-4.4.5 receita despesa" sheetId="41" r:id="rId41"/>
    <sheet name="4.5.1 agencias bancárias" sheetId="38" r:id="rId42"/>
    <sheet name="4.6.1-4.6.4 turismo" sheetId="39" r:id="rId43"/>
    <sheet name="1.1.1-1.1.3 educ básica" sheetId="37" r:id="rId44"/>
    <sheet name="1.2.1-1.2.3 ensino sup" sheetId="57" r:id="rId45"/>
    <sheet name="2.1 seg púb crimes" sheetId="56" r:id="rId46"/>
    <sheet name="2.2 seg púb crimes sem" sheetId="80" r:id="rId47"/>
    <sheet name="3.1-3.3 eleitores" sheetId="51" r:id="rId48"/>
    <sheet name="4.1 casos confirmados" sheetId="52" r:id="rId49"/>
    <sheet name="4.2-4.3 est hos" sheetId="53" r:id="rId50"/>
    <sheet name="4.4 intern hos " sheetId="71" r:id="rId51"/>
    <sheet name="5.1 bene conc" sheetId="55" r:id="rId52"/>
    <sheet name="5.2 valor arrec ps" sheetId="63" r:id="rId53"/>
    <sheet name="6.1 domicilios localização" sheetId="48" r:id="rId54"/>
    <sheet name="6.2-6.3 dom e moradores micro" sheetId="76" r:id="rId55"/>
    <sheet name="6.4-6.7 dom part" sheetId="77" r:id="rId56"/>
    <sheet name="Ind 1.1-1.3 taxas" sheetId="54" r:id="rId57"/>
    <sheet name="1.4 taxa freq idade" sheetId="58" r:id="rId58"/>
    <sheet name="1.5 taxa freq est" sheetId="84" r:id="rId59"/>
    <sheet name="1.6 perc pessoas" sheetId="59" r:id="rId60"/>
    <sheet name="1.7-1.9 média est " sheetId="81" r:id="rId61"/>
    <sheet name="1.10 % Dom serv" sheetId="66" r:id="rId62"/>
    <sheet name="1.11 % Dom bens" sheetId="70" r:id="rId63"/>
    <sheet name="1.12 idh-m" sheetId="60" r:id="rId64"/>
    <sheet name="Fontes" sheetId="68" r:id="rId65"/>
  </sheets>
  <externalReferences>
    <externalReference r:id="rId66"/>
  </externalReferences>
  <definedNames>
    <definedName name="_GoBack" localSheetId="0">SUMÁRIO!$A$3</definedName>
  </definedNames>
  <calcPr calcId="145621" calcMode="manual"/>
</workbook>
</file>

<file path=xl/calcChain.xml><?xml version="1.0" encoding="utf-8"?>
<calcChain xmlns="http://schemas.openxmlformats.org/spreadsheetml/2006/main">
  <c r="C14" i="69" l="1"/>
  <c r="C13" i="69"/>
  <c r="C35" i="83" l="1"/>
  <c r="D35" i="83"/>
  <c r="E35" i="83"/>
  <c r="F35" i="83"/>
  <c r="B35" i="83"/>
  <c r="C12" i="83"/>
  <c r="D12" i="83"/>
  <c r="E12" i="83"/>
  <c r="F12" i="83"/>
  <c r="B12" i="83"/>
  <c r="C9" i="39" l="1"/>
  <c r="B9" i="39"/>
  <c r="C9" i="12" l="1"/>
  <c r="B9" i="12" s="1"/>
  <c r="C8" i="12"/>
  <c r="B8" i="12"/>
  <c r="C7" i="12"/>
  <c r="B7" i="12" s="1"/>
  <c r="C6" i="12"/>
  <c r="B6" i="12" s="1"/>
  <c r="G9" i="21" l="1"/>
  <c r="D9" i="21"/>
  <c r="G8" i="21"/>
  <c r="D8" i="21"/>
  <c r="G7" i="21"/>
  <c r="D7" i="21"/>
  <c r="G6" i="21"/>
  <c r="D6" i="21"/>
  <c r="D19" i="41" l="1"/>
  <c r="D18" i="41"/>
  <c r="D17" i="41"/>
  <c r="D16" i="41"/>
  <c r="D7" i="41"/>
  <c r="D6" i="41"/>
  <c r="D5" i="41"/>
  <c r="D4" i="41"/>
  <c r="B42" i="77" l="1"/>
  <c r="B41" i="77"/>
  <c r="B40" i="77"/>
  <c r="B39" i="77"/>
  <c r="B30" i="77"/>
  <c r="B29" i="77"/>
  <c r="B28" i="77"/>
  <c r="B27" i="77"/>
  <c r="B19" i="77"/>
  <c r="B18" i="77"/>
  <c r="B17" i="77"/>
  <c r="B16" i="77"/>
  <c r="B7" i="77"/>
  <c r="B6" i="77"/>
  <c r="B5" i="77"/>
  <c r="B4" i="77"/>
  <c r="B20" i="76"/>
  <c r="B19" i="76"/>
  <c r="B18" i="76"/>
  <c r="B17" i="76"/>
  <c r="B8" i="76"/>
  <c r="B7" i="76"/>
  <c r="B6" i="76"/>
  <c r="B5" i="76"/>
  <c r="B9" i="48"/>
  <c r="B8" i="48"/>
  <c r="B7" i="48"/>
  <c r="B6" i="48"/>
  <c r="B7" i="72"/>
  <c r="B6" i="72"/>
  <c r="B5" i="72"/>
  <c r="B4" i="72"/>
  <c r="B30" i="16"/>
  <c r="B29" i="16"/>
  <c r="B28" i="16"/>
  <c r="B27" i="16"/>
  <c r="B8" i="16"/>
  <c r="B7" i="16"/>
  <c r="B6" i="16"/>
  <c r="B5" i="16"/>
  <c r="D7" i="71" l="1"/>
  <c r="D6" i="71"/>
  <c r="D5" i="71"/>
  <c r="D4" i="71"/>
  <c r="F19" i="53"/>
  <c r="F18" i="53"/>
  <c r="F17" i="53"/>
  <c r="F16" i="53"/>
  <c r="F7" i="53"/>
  <c r="F6" i="53"/>
  <c r="F5" i="53"/>
  <c r="F4" i="53"/>
  <c r="F22" i="25" l="1"/>
  <c r="F23" i="25"/>
  <c r="F24" i="25"/>
  <c r="E22" i="25"/>
  <c r="E23" i="25"/>
  <c r="E24" i="25"/>
  <c r="D22" i="25"/>
  <c r="D23" i="25"/>
  <c r="D24" i="25"/>
  <c r="C22" i="25"/>
  <c r="C23" i="25"/>
  <c r="C24" i="25"/>
  <c r="B22" i="25"/>
  <c r="B23" i="25"/>
  <c r="B24" i="25"/>
  <c r="E17" i="25"/>
  <c r="D17" i="25"/>
  <c r="C17" i="25"/>
  <c r="B17" i="25"/>
  <c r="E13" i="25"/>
  <c r="D13" i="25"/>
  <c r="C13" i="25"/>
  <c r="B13" i="25"/>
  <c r="E9" i="25"/>
  <c r="D9" i="25"/>
  <c r="C9" i="25"/>
  <c r="B9" i="25"/>
  <c r="E5" i="25"/>
  <c r="E21" i="25" s="1"/>
  <c r="D5" i="25"/>
  <c r="D21" i="25" s="1"/>
  <c r="C5" i="25"/>
  <c r="C21" i="25" s="1"/>
  <c r="B5" i="25"/>
  <c r="B21" i="25" s="1"/>
  <c r="E9" i="55" l="1"/>
  <c r="B9" i="55"/>
  <c r="E8" i="55"/>
  <c r="B8" i="55"/>
  <c r="E7" i="55"/>
  <c r="B7" i="55"/>
  <c r="E6" i="55"/>
  <c r="B6" i="55"/>
  <c r="E27" i="78" l="1"/>
  <c r="D27" i="78"/>
  <c r="C27" i="78"/>
  <c r="B27" i="78"/>
  <c r="E4" i="78"/>
  <c r="D4" i="78"/>
  <c r="C4" i="78"/>
  <c r="B4" i="78"/>
  <c r="D8" i="30"/>
  <c r="B8" i="30" s="1"/>
  <c r="D7" i="30"/>
  <c r="B7" i="30"/>
  <c r="D6" i="30"/>
  <c r="B6" i="30" s="1"/>
  <c r="D5" i="30"/>
  <c r="B5" i="30"/>
  <c r="D8" i="29"/>
  <c r="B8" i="29" s="1"/>
  <c r="D7" i="29"/>
  <c r="B7" i="29"/>
  <c r="D6" i="29"/>
  <c r="B6" i="29" s="1"/>
  <c r="D5" i="29"/>
  <c r="B5" i="29" s="1"/>
  <c r="E171" i="82" l="1"/>
  <c r="D171" i="82"/>
  <c r="C171" i="82"/>
  <c r="B171" i="82"/>
  <c r="E125" i="82"/>
  <c r="D125" i="82"/>
  <c r="C125" i="82"/>
  <c r="B125" i="82"/>
  <c r="E74" i="82"/>
  <c r="D74" i="82"/>
  <c r="C74" i="82"/>
  <c r="B74" i="82"/>
  <c r="E29" i="82"/>
  <c r="D29" i="82"/>
  <c r="C29" i="82"/>
  <c r="B29" i="82"/>
  <c r="E5" i="56" l="1"/>
  <c r="D5" i="56"/>
  <c r="C5" i="56"/>
  <c r="B5" i="56"/>
  <c r="E27" i="36" l="1"/>
  <c r="D27" i="36"/>
  <c r="C27" i="36"/>
  <c r="B27" i="36"/>
  <c r="E6" i="36"/>
  <c r="D6" i="36"/>
  <c r="C6" i="36"/>
  <c r="B6" i="36"/>
  <c r="E51" i="51" l="1"/>
  <c r="D51" i="51"/>
  <c r="C51" i="51"/>
  <c r="B51" i="51"/>
  <c r="E28" i="51"/>
  <c r="D28" i="51"/>
  <c r="C28" i="51"/>
  <c r="B28" i="51"/>
  <c r="E5" i="51"/>
  <c r="D5" i="51"/>
  <c r="C5" i="51"/>
  <c r="B5" i="51"/>
  <c r="F8" i="38"/>
  <c r="F7" i="38"/>
  <c r="F6" i="38"/>
  <c r="F5" i="38"/>
  <c r="H7" i="69"/>
  <c r="H6" i="69"/>
  <c r="H5" i="69"/>
  <c r="H4" i="69"/>
  <c r="E17" i="44"/>
  <c r="E19" i="44" s="1"/>
  <c r="E21" i="44" s="1"/>
  <c r="D17" i="44"/>
  <c r="D19" i="44" s="1"/>
  <c r="D21" i="44" s="1"/>
  <c r="C17" i="44"/>
  <c r="C19" i="44" s="1"/>
  <c r="C20" i="44" s="1"/>
  <c r="B17" i="44"/>
  <c r="B19" i="44" s="1"/>
  <c r="B20" i="44" s="1"/>
  <c r="E28" i="45"/>
  <c r="D28" i="45"/>
  <c r="C28" i="45"/>
  <c r="B28" i="45"/>
  <c r="E52" i="45"/>
  <c r="D52" i="45"/>
  <c r="C52" i="45"/>
  <c r="B52" i="45"/>
  <c r="E18" i="24" l="1"/>
  <c r="D18" i="24"/>
  <c r="C18" i="24"/>
  <c r="B18" i="24"/>
  <c r="E3" i="24"/>
  <c r="D3" i="24"/>
  <c r="C3" i="24"/>
  <c r="B3" i="24"/>
  <c r="G10" i="5"/>
  <c r="D10" i="5"/>
  <c r="G9" i="5"/>
  <c r="D9" i="5"/>
  <c r="G8" i="5"/>
  <c r="D8" i="5"/>
  <c r="G7" i="5"/>
  <c r="D7" i="5"/>
  <c r="E12" i="37" l="1"/>
  <c r="D12" i="37"/>
  <c r="C12" i="37"/>
  <c r="B12" i="37"/>
  <c r="E9" i="37"/>
  <c r="E8" i="37" s="1"/>
  <c r="D9" i="37"/>
  <c r="D8" i="37" s="1"/>
  <c r="C9" i="37"/>
  <c r="C8" i="37" s="1"/>
  <c r="B9" i="37"/>
  <c r="B8" i="37" l="1"/>
  <c r="E62" i="57"/>
  <c r="D62" i="57"/>
  <c r="C62" i="57"/>
  <c r="B62" i="57"/>
  <c r="E57" i="57"/>
  <c r="D57" i="57"/>
  <c r="C57" i="57"/>
  <c r="B57" i="57"/>
  <c r="E52" i="57"/>
  <c r="D52" i="57"/>
  <c r="C52" i="57"/>
  <c r="B52" i="57"/>
  <c r="E37" i="57"/>
  <c r="D37" i="57"/>
  <c r="C37" i="57"/>
  <c r="B37" i="57"/>
  <c r="E32" i="57"/>
  <c r="D32" i="57"/>
  <c r="C32" i="57"/>
  <c r="B32" i="57"/>
  <c r="E27" i="57"/>
  <c r="D27" i="57"/>
  <c r="C27" i="57"/>
  <c r="B27" i="57"/>
  <c r="E14" i="57"/>
  <c r="D14" i="57"/>
  <c r="C14" i="57"/>
  <c r="B14" i="57"/>
  <c r="E9" i="57"/>
  <c r="D9" i="57"/>
  <c r="C9" i="57"/>
  <c r="B9" i="57"/>
  <c r="E4" i="57"/>
  <c r="D4" i="57"/>
  <c r="C4" i="57"/>
  <c r="B4" i="57"/>
  <c r="E8" i="7" l="1"/>
  <c r="E7" i="7"/>
  <c r="E6" i="7"/>
  <c r="E5" i="7"/>
  <c r="E28" i="67" l="1"/>
  <c r="D28" i="67"/>
  <c r="C28" i="67"/>
  <c r="B28" i="67"/>
  <c r="E11" i="67"/>
  <c r="D11" i="67"/>
  <c r="C11" i="67"/>
  <c r="B11" i="67"/>
  <c r="E33" i="13"/>
  <c r="D33" i="13"/>
  <c r="C33" i="13"/>
  <c r="B33" i="13"/>
  <c r="E12" i="13"/>
  <c r="D12" i="13"/>
  <c r="C12" i="13"/>
  <c r="B12" i="13"/>
  <c r="D69" i="16" l="1"/>
  <c r="C10" i="12" l="1"/>
  <c r="B10" i="12" s="1"/>
  <c r="E17" i="29" l="1"/>
  <c r="E18" i="29"/>
  <c r="E19" i="29"/>
  <c r="E20" i="29"/>
  <c r="E16" i="29"/>
  <c r="D17" i="29"/>
  <c r="D18" i="29"/>
  <c r="D19" i="29"/>
  <c r="D20" i="29"/>
  <c r="D16" i="29"/>
  <c r="C17" i="29"/>
  <c r="C18" i="29"/>
  <c r="C19" i="29"/>
  <c r="C20" i="29"/>
  <c r="C16" i="29"/>
  <c r="B17" i="29"/>
  <c r="B18" i="29"/>
  <c r="B19" i="29"/>
  <c r="B20" i="29"/>
  <c r="B16" i="29"/>
  <c r="A17" i="29"/>
  <c r="A18" i="29"/>
  <c r="A19" i="29"/>
  <c r="A20" i="29"/>
  <c r="A16" i="29"/>
  <c r="F125" i="82" l="1"/>
  <c r="F171" i="82"/>
  <c r="B14" i="69" l="1"/>
  <c r="B15" i="69"/>
  <c r="B16" i="69"/>
  <c r="B17" i="69"/>
  <c r="B13" i="69"/>
  <c r="D14" i="69"/>
  <c r="D15" i="69"/>
  <c r="D16" i="69"/>
  <c r="D17" i="69"/>
  <c r="D13" i="69"/>
  <c r="C15" i="69"/>
  <c r="C16" i="69"/>
  <c r="C17" i="69"/>
  <c r="E14" i="69"/>
  <c r="E15" i="69"/>
  <c r="E16" i="69"/>
  <c r="E17" i="69"/>
  <c r="E13" i="69"/>
  <c r="F12" i="13" l="1"/>
  <c r="F18" i="24" l="1"/>
  <c r="F4" i="78" l="1"/>
  <c r="F27" i="78"/>
  <c r="B51" i="78"/>
  <c r="C51" i="78"/>
  <c r="D51" i="78"/>
  <c r="E51" i="78"/>
  <c r="F51" i="78"/>
  <c r="B52" i="78"/>
  <c r="C52" i="78"/>
  <c r="D52" i="78"/>
  <c r="E52" i="78"/>
  <c r="F52" i="78"/>
  <c r="B53" i="78"/>
  <c r="C53" i="78"/>
  <c r="D53" i="78"/>
  <c r="E53" i="78"/>
  <c r="F53" i="78"/>
  <c r="B54" i="78"/>
  <c r="C54" i="78"/>
  <c r="D54" i="78"/>
  <c r="E54" i="78"/>
  <c r="F54" i="78"/>
  <c r="B55" i="78"/>
  <c r="C55" i="78"/>
  <c r="D55" i="78"/>
  <c r="E55" i="78"/>
  <c r="F55" i="78"/>
  <c r="B56" i="78"/>
  <c r="C56" i="78"/>
  <c r="D56" i="78"/>
  <c r="E56" i="78"/>
  <c r="F56" i="78"/>
  <c r="B57" i="78"/>
  <c r="C57" i="78"/>
  <c r="D57" i="78"/>
  <c r="E57" i="78"/>
  <c r="F57" i="78"/>
  <c r="B58" i="78"/>
  <c r="C58" i="78"/>
  <c r="D58" i="78"/>
  <c r="E58" i="78"/>
  <c r="F58" i="78"/>
  <c r="B59" i="78"/>
  <c r="C59" i="78"/>
  <c r="D59" i="78"/>
  <c r="E59" i="78"/>
  <c r="F59" i="78"/>
  <c r="B60" i="78"/>
  <c r="C60" i="78"/>
  <c r="D60" i="78"/>
  <c r="E60" i="78"/>
  <c r="F60" i="78"/>
  <c r="B61" i="78"/>
  <c r="C61" i="78"/>
  <c r="D61" i="78"/>
  <c r="E61" i="78"/>
  <c r="F61" i="78"/>
  <c r="B62" i="78"/>
  <c r="C62" i="78"/>
  <c r="D62" i="78"/>
  <c r="E62" i="78"/>
  <c r="F62" i="78"/>
  <c r="C50" i="78" l="1"/>
  <c r="F50" i="78"/>
  <c r="B50" i="78"/>
  <c r="E50" i="78"/>
  <c r="D50" i="78"/>
  <c r="C10" i="39" l="1"/>
  <c r="D10" i="39"/>
  <c r="B10" i="39"/>
  <c r="F52" i="45" l="1"/>
  <c r="F9" i="25" l="1"/>
  <c r="F3" i="24" l="1"/>
  <c r="B43" i="77" l="1"/>
  <c r="B31" i="77"/>
  <c r="B20" i="77"/>
  <c r="B8" i="77"/>
  <c r="B21" i="76"/>
  <c r="B9" i="76"/>
  <c r="B10" i="48"/>
  <c r="B8" i="72"/>
  <c r="B31" i="16"/>
  <c r="B9" i="16"/>
  <c r="E10" i="55" l="1"/>
  <c r="B10" i="55"/>
  <c r="F51" i="51"/>
  <c r="F28" i="51"/>
  <c r="F5" i="51"/>
  <c r="I16" i="80"/>
  <c r="I15" i="80"/>
  <c r="I14" i="80"/>
  <c r="I13" i="80"/>
  <c r="I12" i="80"/>
  <c r="I11" i="80"/>
  <c r="I10" i="80"/>
  <c r="I9" i="80"/>
  <c r="I8" i="80"/>
  <c r="I7" i="80"/>
  <c r="I6" i="80"/>
  <c r="I5" i="80"/>
  <c r="H4" i="80"/>
  <c r="G4" i="80"/>
  <c r="F4" i="80"/>
  <c r="E4" i="80"/>
  <c r="D4" i="80"/>
  <c r="C4" i="80"/>
  <c r="B4" i="80"/>
  <c r="F5" i="56"/>
  <c r="F62" i="57"/>
  <c r="F57" i="57"/>
  <c r="F52" i="57"/>
  <c r="F37" i="57"/>
  <c r="F32" i="57"/>
  <c r="F27" i="57"/>
  <c r="F14" i="57"/>
  <c r="F9" i="57"/>
  <c r="F4" i="57"/>
  <c r="F12" i="37"/>
  <c r="F9" i="37"/>
  <c r="F9" i="38"/>
  <c r="D20" i="41"/>
  <c r="D8" i="41"/>
  <c r="H8" i="69"/>
  <c r="F17" i="44"/>
  <c r="F19" i="44" s="1"/>
  <c r="F21" i="44" s="1"/>
  <c r="F28" i="45"/>
  <c r="F8" i="37" l="1"/>
  <c r="I4" i="80"/>
  <c r="G10" i="21"/>
  <c r="D10" i="21"/>
  <c r="F15" i="79"/>
  <c r="E15" i="79"/>
  <c r="B15" i="79"/>
  <c r="F14" i="79"/>
  <c r="E14" i="79"/>
  <c r="B14" i="79"/>
  <c r="D13" i="79"/>
  <c r="C13" i="79"/>
  <c r="F10" i="79"/>
  <c r="E10" i="79"/>
  <c r="B10" i="79"/>
  <c r="F7" i="79"/>
  <c r="E7" i="79"/>
  <c r="B7" i="79"/>
  <c r="F17" i="25"/>
  <c r="F13" i="25"/>
  <c r="F5" i="25"/>
  <c r="D9" i="30"/>
  <c r="B9" i="30" s="1"/>
  <c r="D9" i="29"/>
  <c r="B9" i="29" s="1"/>
  <c r="F27" i="36"/>
  <c r="F6" i="36"/>
  <c r="G11" i="5"/>
  <c r="D11" i="5"/>
  <c r="E9" i="7"/>
  <c r="F28" i="67"/>
  <c r="F11" i="67"/>
  <c r="F54" i="13"/>
  <c r="E54" i="13"/>
  <c r="D54" i="13"/>
  <c r="C54" i="13"/>
  <c r="B54" i="13"/>
  <c r="F53" i="13"/>
  <c r="E53" i="13"/>
  <c r="D53" i="13"/>
  <c r="C53" i="13"/>
  <c r="B53" i="13"/>
  <c r="F52" i="13"/>
  <c r="E52" i="13"/>
  <c r="D52" i="13"/>
  <c r="C52" i="13"/>
  <c r="B52" i="13"/>
  <c r="F51" i="13"/>
  <c r="E51" i="13"/>
  <c r="D51" i="13"/>
  <c r="C51" i="13"/>
  <c r="B51" i="13"/>
  <c r="F50" i="13"/>
  <c r="E50" i="13"/>
  <c r="D50" i="13"/>
  <c r="C50" i="13"/>
  <c r="B50" i="13"/>
  <c r="F49" i="13"/>
  <c r="E49" i="13"/>
  <c r="D49" i="13"/>
  <c r="C49" i="13"/>
  <c r="B49" i="13"/>
  <c r="F48" i="13"/>
  <c r="E48" i="13"/>
  <c r="D48" i="13"/>
  <c r="C48" i="13"/>
  <c r="B48" i="13"/>
  <c r="F47" i="13"/>
  <c r="E47" i="13"/>
  <c r="D47" i="13"/>
  <c r="C47" i="13"/>
  <c r="B47" i="13"/>
  <c r="F33" i="13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2" i="16"/>
  <c r="D53" i="16"/>
  <c r="D51" i="16"/>
  <c r="D50" i="16"/>
  <c r="B13" i="79" l="1"/>
  <c r="F21" i="25"/>
  <c r="E55" i="13"/>
  <c r="F55" i="13"/>
  <c r="B55" i="13"/>
  <c r="C55" i="13"/>
  <c r="D55" i="13"/>
  <c r="E13" i="79"/>
  <c r="F13" i="79"/>
  <c r="B60" i="17"/>
  <c r="B56" i="17"/>
  <c r="B51" i="17"/>
  <c r="B50" i="17"/>
  <c r="B42" i="17"/>
  <c r="B36" i="17"/>
  <c r="B34" i="17"/>
  <c r="B28" i="17"/>
  <c r="B26" i="17"/>
  <c r="B23" i="17"/>
  <c r="B22" i="17"/>
  <c r="B18" i="17"/>
  <c r="B13" i="17"/>
  <c r="B12" i="17"/>
  <c r="B10" i="17"/>
  <c r="B4" i="17"/>
</calcChain>
</file>

<file path=xl/sharedStrings.xml><?xml version="1.0" encoding="utf-8"?>
<sst xmlns="http://schemas.openxmlformats.org/spreadsheetml/2006/main" count="1693" uniqueCount="1070">
  <si>
    <t>REBANHOS</t>
  </si>
  <si>
    <t>Asininos</t>
  </si>
  <si>
    <t>Bovinos</t>
  </si>
  <si>
    <t>Bubalinos</t>
  </si>
  <si>
    <t>Caprinos</t>
  </si>
  <si>
    <t>Coelhos</t>
  </si>
  <si>
    <t>Equinos</t>
  </si>
  <si>
    <t>Muares</t>
  </si>
  <si>
    <t>Ovinos</t>
  </si>
  <si>
    <t>Suinos</t>
  </si>
  <si>
    <t>Vacas Ordenhadas</t>
  </si>
  <si>
    <t>2.3 - Avicultura</t>
  </si>
  <si>
    <t>AVES</t>
  </si>
  <si>
    <t>Galinhas</t>
  </si>
  <si>
    <t>Codornas</t>
  </si>
  <si>
    <t>TOTAL</t>
  </si>
  <si>
    <t>2.4 – Produtos de origem animal</t>
  </si>
  <si>
    <t>OVOS (mil dúzias)</t>
  </si>
  <si>
    <t>MEL DE ABELHA (kg)</t>
  </si>
  <si>
    <t>2.5 – PESCADO</t>
  </si>
  <si>
    <t>Outros</t>
  </si>
  <si>
    <t>3 - SETOR SECUNDÁRIO</t>
  </si>
  <si>
    <t>3.1 - Indústria</t>
  </si>
  <si>
    <t>Demerara (VHP)</t>
  </si>
  <si>
    <t>Cristal</t>
  </si>
  <si>
    <t>Refinado granulado</t>
  </si>
  <si>
    <t>Anidro</t>
  </si>
  <si>
    <t>Hidratado</t>
  </si>
  <si>
    <t xml:space="preserve">3.2 - Energia Elétrica </t>
  </si>
  <si>
    <t>CLASSES</t>
  </si>
  <si>
    <t>Residencial</t>
  </si>
  <si>
    <t>Industrial</t>
  </si>
  <si>
    <t>Comercial</t>
  </si>
  <si>
    <t>Poderes públicos</t>
  </si>
  <si>
    <t>Iluminação pública</t>
  </si>
  <si>
    <t>Serviços públicos</t>
  </si>
  <si>
    <t>Consumo próprio</t>
  </si>
  <si>
    <t>3.3 – Água e Esgoto</t>
  </si>
  <si>
    <t>ÁGUA</t>
  </si>
  <si>
    <t xml:space="preserve">Quantidade de </t>
  </si>
  <si>
    <t>Extensão da rede (Km)</t>
  </si>
  <si>
    <t>ESGOTO</t>
  </si>
  <si>
    <t>Número de</t>
  </si>
  <si>
    <t>Coletado</t>
  </si>
  <si>
    <t>Tratado</t>
  </si>
  <si>
    <t>Faturado</t>
  </si>
  <si>
    <t>4 - SETOR TERCIÁRIO</t>
  </si>
  <si>
    <t>Policloreto de vinila</t>
  </si>
  <si>
    <t>Pedras e granitos</t>
  </si>
  <si>
    <t>VALOR FOB (US$ 1.000)</t>
  </si>
  <si>
    <t>Total geral</t>
  </si>
  <si>
    <t>Produtos básicos</t>
  </si>
  <si>
    <t>Produtos industrializados</t>
  </si>
  <si>
    <t>Operações especiais</t>
  </si>
  <si>
    <t>Semi-manufaturado</t>
  </si>
  <si>
    <t>CIMENTO ( t )</t>
  </si>
  <si>
    <t>4.2 - Transportes</t>
  </si>
  <si>
    <t>4.2.1 - Transporte Rodoviário</t>
  </si>
  <si>
    <t>Federal</t>
  </si>
  <si>
    <t>Estadual</t>
  </si>
  <si>
    <t>Municipal</t>
  </si>
  <si>
    <t>4.2.2 - Transporte Hidroviário</t>
  </si>
  <si>
    <t>Anos</t>
  </si>
  <si>
    <t>Cabotagem</t>
  </si>
  <si>
    <t>Longo curso</t>
  </si>
  <si>
    <t>QUANTIDADE DE CARGA (t)</t>
  </si>
  <si>
    <t>Embarcada</t>
  </si>
  <si>
    <t>Desembarcada</t>
  </si>
  <si>
    <t>AERONAVES</t>
  </si>
  <si>
    <t xml:space="preserve">Pouso </t>
  </si>
  <si>
    <t>Decolagem</t>
  </si>
  <si>
    <t>PASSAGEIROS</t>
  </si>
  <si>
    <t>Embarcados</t>
  </si>
  <si>
    <t>Desembarcados</t>
  </si>
  <si>
    <t>Conexões</t>
  </si>
  <si>
    <t>...</t>
  </si>
  <si>
    <t>Em trânsito</t>
  </si>
  <si>
    <t>Embarcadas</t>
  </si>
  <si>
    <t>Desembarcadas</t>
  </si>
  <si>
    <t>4.2.4 - Transporte Ferroviário Urbano</t>
  </si>
  <si>
    <t>4.3 - Comunicações</t>
  </si>
  <si>
    <t>TERMINAIS TELEFÔNICOS</t>
  </si>
  <si>
    <t>De acesso fixo instalado</t>
  </si>
  <si>
    <t>ACESSO</t>
  </si>
  <si>
    <t>4.4 - Finanças Públicas</t>
  </si>
  <si>
    <t>sobre importação</t>
  </si>
  <si>
    <t>sobre exportação</t>
  </si>
  <si>
    <t>sobre a renda total</t>
  </si>
  <si>
    <t>s/ operações financeiras</t>
  </si>
  <si>
    <t>CIDE-combustíveis(parc. n/dedutível)</t>
  </si>
  <si>
    <t>Corrente</t>
  </si>
  <si>
    <t>4.5 - Serviços Bancários</t>
  </si>
  <si>
    <t>AGÊNCIAS BANCÁRIAS</t>
  </si>
  <si>
    <t>Banco do Brasil</t>
  </si>
  <si>
    <t>Banco do Nordeste do Brasil</t>
  </si>
  <si>
    <t>Caixa Econômica Federal</t>
  </si>
  <si>
    <t>4.6 – Turismo</t>
  </si>
  <si>
    <t>1 – EDUCAÇÃO</t>
  </si>
  <si>
    <t>ENSINO</t>
  </si>
  <si>
    <t>MATRÍCULA</t>
  </si>
  <si>
    <t xml:space="preserve">Infantil </t>
  </si>
  <si>
    <t>Creche</t>
  </si>
  <si>
    <t>Pré-escola</t>
  </si>
  <si>
    <t>Fundamental</t>
  </si>
  <si>
    <t>Médio</t>
  </si>
  <si>
    <t>Especial</t>
  </si>
  <si>
    <t>Indígena</t>
  </si>
  <si>
    <t>Jovens e adultos</t>
  </si>
  <si>
    <t>1.2 - Ensino superior</t>
  </si>
  <si>
    <t>Instituições</t>
  </si>
  <si>
    <t>Privada</t>
  </si>
  <si>
    <t xml:space="preserve">Docentes </t>
  </si>
  <si>
    <t>Servidores</t>
  </si>
  <si>
    <t>Cursos</t>
  </si>
  <si>
    <t>VESTIBULAR</t>
  </si>
  <si>
    <t>Vagas oferecidas</t>
  </si>
  <si>
    <t>Inscrições</t>
  </si>
  <si>
    <t>Ingressos</t>
  </si>
  <si>
    <t xml:space="preserve">2 - SEGURANÇA PÚBLICA </t>
  </si>
  <si>
    <t>3 - REPRESENTAÇÃO POLÍTICA</t>
  </si>
  <si>
    <t>ELEITORES</t>
  </si>
  <si>
    <t>4 - SAÚDE</t>
  </si>
  <si>
    <t>ESPECIFICAÇÃO</t>
  </si>
  <si>
    <t xml:space="preserve">AIDS </t>
  </si>
  <si>
    <t xml:space="preserve">Coqueluche </t>
  </si>
  <si>
    <t xml:space="preserve">Dengue </t>
  </si>
  <si>
    <t xml:space="preserve">Febre tifóide </t>
  </si>
  <si>
    <t>Hanseníase</t>
  </si>
  <si>
    <t xml:space="preserve">Leptospirose </t>
  </si>
  <si>
    <t xml:space="preserve">Leishmaníase tegumentar Americana </t>
  </si>
  <si>
    <t>Malária (todas as formas)</t>
  </si>
  <si>
    <t xml:space="preserve">Tétano acidental </t>
  </si>
  <si>
    <t>Tétano neonatal</t>
  </si>
  <si>
    <t>Privado</t>
  </si>
  <si>
    <t>5 - PREVIDÊNCIA SOCIAL</t>
  </si>
  <si>
    <t>BENEFÍCIOS</t>
  </si>
  <si>
    <t>Concedidos</t>
  </si>
  <si>
    <t>Urbano</t>
  </si>
  <si>
    <t>6 – HABITAÇÃO</t>
  </si>
  <si>
    <t>1 – INDICADORES</t>
  </si>
  <si>
    <t>TAXA (%)</t>
  </si>
  <si>
    <t>Masculino</t>
  </si>
  <si>
    <t>Feminino</t>
  </si>
  <si>
    <t>Zona Urbana</t>
  </si>
  <si>
    <t>Zona Rural</t>
  </si>
  <si>
    <t>Branca</t>
  </si>
  <si>
    <t>Preta</t>
  </si>
  <si>
    <t>Parda</t>
  </si>
  <si>
    <t>Grupo de Idade</t>
  </si>
  <si>
    <t>10 anos</t>
  </si>
  <si>
    <t>11 anos</t>
  </si>
  <si>
    <t>12 anos</t>
  </si>
  <si>
    <t>13 anos</t>
  </si>
  <si>
    <t>14 anos</t>
  </si>
  <si>
    <t>16 anos</t>
  </si>
  <si>
    <t>17 anos</t>
  </si>
  <si>
    <t>Cor ou Raça</t>
  </si>
  <si>
    <t>Sexo</t>
  </si>
  <si>
    <t>Esperança de Vida ao Nascer</t>
  </si>
  <si>
    <t>Geral</t>
  </si>
  <si>
    <t>Renda</t>
  </si>
  <si>
    <t>Longevidade</t>
  </si>
  <si>
    <t>Norte</t>
  </si>
  <si>
    <t>Sul</t>
  </si>
  <si>
    <t>Leste</t>
  </si>
  <si>
    <t>Oeste</t>
  </si>
  <si>
    <t xml:space="preserve"> - 08º 48' 47"</t>
  </si>
  <si>
    <t>- 10º 30' 09"</t>
  </si>
  <si>
    <t xml:space="preserve"> - 08º 54' 49"</t>
  </si>
  <si>
    <t xml:space="preserve"> - 09º 19' 22"</t>
  </si>
  <si>
    <t xml:space="preserve"> - 35º 28' 10"</t>
  </si>
  <si>
    <t xml:space="preserve"> - 36º 23' 42"</t>
  </si>
  <si>
    <t xml:space="preserve"> - 35º 09' 09"</t>
  </si>
  <si>
    <t xml:space="preserve"> - 38º 14' 27"</t>
  </si>
  <si>
    <t>Latitude</t>
  </si>
  <si>
    <t>Longitude</t>
  </si>
  <si>
    <t>Sudoeste</t>
  </si>
  <si>
    <t xml:space="preserve"> Bahia</t>
  </si>
  <si>
    <t>LIMITES</t>
  </si>
  <si>
    <t>PONTOS EXTREMOS</t>
  </si>
  <si>
    <t>1.1  - Ensino Básico</t>
  </si>
  <si>
    <t>EXTENSÃO (Km)</t>
  </si>
  <si>
    <t>Outras (1)</t>
  </si>
  <si>
    <t>DESPESA REALIZADA (R$ 1.000,00)</t>
  </si>
  <si>
    <t>RECEITA ARRECADADA (R$ 1.000,00)</t>
  </si>
  <si>
    <t>BAGAGENS (Kg)</t>
  </si>
  <si>
    <t>CARGAS (Kg)</t>
  </si>
  <si>
    <t>CORREIOS (Kg)</t>
  </si>
  <si>
    <t>RODOVIAS (Km)</t>
  </si>
  <si>
    <t>PRODUÇÃO ( t )</t>
  </si>
  <si>
    <t xml:space="preserve">CIMENTO ( t ) </t>
  </si>
  <si>
    <t>ÁREA (Km2)</t>
  </si>
  <si>
    <t>NÚMERO DE:</t>
  </si>
  <si>
    <t>Matrícula total</t>
  </si>
  <si>
    <t>1.9 - Pontos extremos</t>
  </si>
  <si>
    <t>Noroeste</t>
  </si>
  <si>
    <t>1.10 - Limites</t>
  </si>
  <si>
    <t>1.11 - Lagoas</t>
  </si>
  <si>
    <t>LEITE (mil litros)</t>
  </si>
  <si>
    <t>Manufaturado</t>
  </si>
  <si>
    <t>1.12 - Rios</t>
  </si>
  <si>
    <t>1.10.1 - Limites do Estado de Alagoas</t>
  </si>
  <si>
    <t>Galinha</t>
  </si>
  <si>
    <t>Codorna</t>
  </si>
  <si>
    <t>1 - CARACTERIZAÇÃO DO ESTADO</t>
  </si>
  <si>
    <t>Pernambuco</t>
  </si>
  <si>
    <t>Sergipe</t>
  </si>
  <si>
    <t>Oceano Atlântico</t>
  </si>
  <si>
    <t>Mundaú ou do Norte</t>
  </si>
  <si>
    <t>Manguaba ou do Sul</t>
  </si>
  <si>
    <t>Jequiá</t>
  </si>
  <si>
    <t>Piauí</t>
  </si>
  <si>
    <t>Camaragibe</t>
  </si>
  <si>
    <t>São Miguel</t>
  </si>
  <si>
    <t>Coruripe</t>
  </si>
  <si>
    <t>2 - DEMOGRAFIA</t>
  </si>
  <si>
    <t>ANOS</t>
  </si>
  <si>
    <t>Urbana</t>
  </si>
  <si>
    <t>Rural</t>
  </si>
  <si>
    <t>Total</t>
  </si>
  <si>
    <t>Homens</t>
  </si>
  <si>
    <t>Mulheres</t>
  </si>
  <si>
    <t>MUNICÍPIOS</t>
  </si>
  <si>
    <t>DENSIDADE DEMOGRÁFICA</t>
  </si>
  <si>
    <t>Maceió</t>
  </si>
  <si>
    <t>Arapiraca</t>
  </si>
  <si>
    <t>Palmeira dos Índios</t>
  </si>
  <si>
    <t>Rio Largo</t>
  </si>
  <si>
    <t>Penedo</t>
  </si>
  <si>
    <t>União dos Palmares</t>
  </si>
  <si>
    <t>Santana do Ipanema</t>
  </si>
  <si>
    <t>Delmiro Gouveia</t>
  </si>
  <si>
    <t>Campo Alegre</t>
  </si>
  <si>
    <t>São Miguel dos Campos</t>
  </si>
  <si>
    <t>Marechal Deodoro</t>
  </si>
  <si>
    <t>Atalaia</t>
  </si>
  <si>
    <t>Teotônio Vilela</t>
  </si>
  <si>
    <t>Pilar</t>
  </si>
  <si>
    <t>São Sebastião</t>
  </si>
  <si>
    <t>Girau do Ponciano</t>
  </si>
  <si>
    <t>3 - CUSTO DE VIDA</t>
  </si>
  <si>
    <t>GRUPOS</t>
  </si>
  <si>
    <t>Jan</t>
  </si>
  <si>
    <t>Fev</t>
  </si>
  <si>
    <t>Mar</t>
  </si>
  <si>
    <t>Abr</t>
  </si>
  <si>
    <t>Mai</t>
  </si>
  <si>
    <t>Jun</t>
  </si>
  <si>
    <t>Despesas pessoais</t>
  </si>
  <si>
    <t>Educação</t>
  </si>
  <si>
    <t>Habitação</t>
  </si>
  <si>
    <t>Transportes</t>
  </si>
  <si>
    <t>Vestuário</t>
  </si>
  <si>
    <t>Índice Geral</t>
  </si>
  <si>
    <t>Jul</t>
  </si>
  <si>
    <t>Ago</t>
  </si>
  <si>
    <t>Set</t>
  </si>
  <si>
    <t>Out</t>
  </si>
  <si>
    <t>Nov</t>
  </si>
  <si>
    <t>Dez</t>
  </si>
  <si>
    <t>4 - MERCADO DE TRABALHO</t>
  </si>
  <si>
    <t>ATIVIDADES ECONÔMICAS</t>
  </si>
  <si>
    <t>Extrativa mineral</t>
  </si>
  <si>
    <t>Construção civil</t>
  </si>
  <si>
    <t>Comércio</t>
  </si>
  <si>
    <t>Serviços</t>
  </si>
  <si>
    <t>Administração pública</t>
  </si>
  <si>
    <t>ACIDENTES DE TRABALHO</t>
  </si>
  <si>
    <t>Motivo</t>
  </si>
  <si>
    <t>Típico</t>
  </si>
  <si>
    <t>Trajeto</t>
  </si>
  <si>
    <t>Doença do Trabalho</t>
  </si>
  <si>
    <t>Moeda</t>
  </si>
  <si>
    <t>Valor</t>
  </si>
  <si>
    <t>R$ milhão</t>
  </si>
  <si>
    <t>R$</t>
  </si>
  <si>
    <t>2 - SETOR PRIMÁRIO</t>
  </si>
  <si>
    <t>2.1 – Agricultura</t>
  </si>
  <si>
    <t>(continua)</t>
  </si>
  <si>
    <t>PRODUTOS</t>
  </si>
  <si>
    <t>Abacaxi</t>
  </si>
  <si>
    <t>Algodão Herbáceo</t>
  </si>
  <si>
    <t>Banana</t>
  </si>
  <si>
    <t>Batata-doce</t>
  </si>
  <si>
    <t>Cana-de-açúcar</t>
  </si>
  <si>
    <t>Castanha de cajú</t>
  </si>
  <si>
    <t>Coco-da-baía</t>
  </si>
  <si>
    <t>(conclusão)</t>
  </si>
  <si>
    <t>Goiaba</t>
  </si>
  <si>
    <t>Laranja</t>
  </si>
  <si>
    <t>Limão</t>
  </si>
  <si>
    <t>Mamão</t>
  </si>
  <si>
    <t>Mandioca</t>
  </si>
  <si>
    <t>Manga</t>
  </si>
  <si>
    <t>Maracujá</t>
  </si>
  <si>
    <t>Melancia</t>
  </si>
  <si>
    <t>Pimenta-do-reino</t>
  </si>
  <si>
    <t>Abacaxi (mil frutos)</t>
  </si>
  <si>
    <t>Algodão Herbáceo (t)</t>
  </si>
  <si>
    <t>Amendoim (t)</t>
  </si>
  <si>
    <t>Arroz (t)</t>
  </si>
  <si>
    <t>Batata Doce (t)</t>
  </si>
  <si>
    <t>Castanha de caju (t)</t>
  </si>
  <si>
    <t>Coco-da-baía (mil frutos)</t>
  </si>
  <si>
    <t>Fava (t)</t>
  </si>
  <si>
    <t>Feijão (t)</t>
  </si>
  <si>
    <t>Fumo (t)</t>
  </si>
  <si>
    <t>Mamona (t)</t>
  </si>
  <si>
    <t>Mandioca (t)</t>
  </si>
  <si>
    <t>Milho (t)</t>
  </si>
  <si>
    <t>Pimenta-do-reino (t)</t>
  </si>
  <si>
    <t>2.2 - Pecuária</t>
  </si>
  <si>
    <t>4.2.3 - Transporte Aéreo</t>
  </si>
  <si>
    <t>Banana (t)</t>
  </si>
  <si>
    <t>Goiaba (t)</t>
  </si>
  <si>
    <t>Laranja (t)</t>
  </si>
  <si>
    <t>Limão (t)</t>
  </si>
  <si>
    <t>Mamão (t)</t>
  </si>
  <si>
    <t>Manga (t)</t>
  </si>
  <si>
    <t>Maracujá (t)</t>
  </si>
  <si>
    <t>Melancia (t)</t>
  </si>
  <si>
    <t>Galos, frangos(as)       e pintos</t>
  </si>
  <si>
    <t>Total Geral</t>
  </si>
  <si>
    <t>Remanescente de Quilombos</t>
  </si>
  <si>
    <t>Esquistossomose</t>
  </si>
  <si>
    <t>Meningite meningococica</t>
  </si>
  <si>
    <t>Meningite outras</t>
  </si>
  <si>
    <t>Sífilis congenita</t>
  </si>
  <si>
    <t>Automotiva</t>
  </si>
  <si>
    <t>De aviação</t>
  </si>
  <si>
    <t xml:space="preserve">Iluminante </t>
  </si>
  <si>
    <t xml:space="preserve">Diesel </t>
  </si>
  <si>
    <t xml:space="preserve">Combustível </t>
  </si>
  <si>
    <t>Leishmaníase visceral (calazar)</t>
  </si>
  <si>
    <t>Tuberculose (todas formas)</t>
  </si>
  <si>
    <t>Terra</t>
  </si>
  <si>
    <t>Ambos os sexos</t>
  </si>
  <si>
    <t>Localização e Sexo</t>
  </si>
  <si>
    <t>Tomate</t>
  </si>
  <si>
    <t>Tomate (t)</t>
  </si>
  <si>
    <t>Ano</t>
  </si>
  <si>
    <t>Indústria de transformação</t>
  </si>
  <si>
    <t>ANO</t>
  </si>
  <si>
    <t>Melão</t>
  </si>
  <si>
    <t>Melão (t)</t>
  </si>
  <si>
    <t>REGIÃO HIDROGRÁFICA</t>
  </si>
  <si>
    <t>BACIAS HIDROGRÁFICA</t>
  </si>
  <si>
    <t>Moxotó</t>
  </si>
  <si>
    <t>Talhada</t>
  </si>
  <si>
    <t>Capiá</t>
  </si>
  <si>
    <t>Riacho Grande</t>
  </si>
  <si>
    <t>Ipanema</t>
  </si>
  <si>
    <t>Traipu</t>
  </si>
  <si>
    <t>Paraíba</t>
  </si>
  <si>
    <t>Mundaú</t>
  </si>
  <si>
    <t>Pratagi</t>
  </si>
  <si>
    <t>Litoral Norte</t>
  </si>
  <si>
    <t>Rio Moxotó</t>
  </si>
  <si>
    <t>Riacho Grande da Cruz</t>
  </si>
  <si>
    <t>Rio do Maxixe</t>
  </si>
  <si>
    <t>Riacho Talhada</t>
  </si>
  <si>
    <t>Riacho Olho D'Água</t>
  </si>
  <si>
    <t>Riacho Uruçu</t>
  </si>
  <si>
    <t>Rio Boa Vista</t>
  </si>
  <si>
    <t>Rio Capiá</t>
  </si>
  <si>
    <t>Riacho do Bobó</t>
  </si>
  <si>
    <t>Rio Boqueirão</t>
  </si>
  <si>
    <t>Rio Farias</t>
  </si>
  <si>
    <t>Rio Tapuio</t>
  </si>
  <si>
    <t>Rio Jacaré</t>
  </si>
  <si>
    <t>Rio Ipanema</t>
  </si>
  <si>
    <t>Riacho Jacobina</t>
  </si>
  <si>
    <t>Rio Traipu</t>
  </si>
  <si>
    <t>Rio do Cedro</t>
  </si>
  <si>
    <t>Rio Tibiri</t>
  </si>
  <si>
    <t>Rio Itiúba</t>
  </si>
  <si>
    <t>Rio Boacica</t>
  </si>
  <si>
    <t>Rio Perucaba</t>
  </si>
  <si>
    <t>Rio Piauí</t>
  </si>
  <si>
    <t>Rio Batinga</t>
  </si>
  <si>
    <t>Rio Coruripe</t>
  </si>
  <si>
    <t>Rio Conduípe</t>
  </si>
  <si>
    <t>Riacho da Barra</t>
  </si>
  <si>
    <t>Rio Adriana</t>
  </si>
  <si>
    <t>Rio São Miguel</t>
  </si>
  <si>
    <t>Rio Poxim</t>
  </si>
  <si>
    <t>Rio Jequiá</t>
  </si>
  <si>
    <t>Riacho Taboada</t>
  </si>
  <si>
    <t>Rio Niquim</t>
  </si>
  <si>
    <t>Rio Paraíba</t>
  </si>
  <si>
    <t>Rio Sumauma</t>
  </si>
  <si>
    <t>Rio Estivas</t>
  </si>
  <si>
    <t>Rio Remédio</t>
  </si>
  <si>
    <t>Riacho da Silva</t>
  </si>
  <si>
    <t>Rio Mundaú</t>
  </si>
  <si>
    <t>Rio Pratagy</t>
  </si>
  <si>
    <t>Rio Reginaldo</t>
  </si>
  <si>
    <t>Rio Jacarecica</t>
  </si>
  <si>
    <t>Rio Meirim</t>
  </si>
  <si>
    <t>Rio Sapucaí</t>
  </si>
  <si>
    <t>Rio Camaragibe</t>
  </si>
  <si>
    <t>Rio Santo Antônio</t>
  </si>
  <si>
    <t>Rio Tatuamunha</t>
  </si>
  <si>
    <t>Rio Manguaba</t>
  </si>
  <si>
    <t>Rio Salgado</t>
  </si>
  <si>
    <t>Rio Maragogi</t>
  </si>
  <si>
    <t>Rio dos Paus</t>
  </si>
  <si>
    <t>Rio Tabaiana</t>
  </si>
  <si>
    <t>Rio Jacuípe</t>
  </si>
  <si>
    <t>Jacuípe-Una</t>
  </si>
  <si>
    <t>São Luís do Quitunde</t>
  </si>
  <si>
    <t>São José da Tapera</t>
  </si>
  <si>
    <t>Dicloroetano – DCE</t>
  </si>
  <si>
    <t>Concluintes</t>
  </si>
  <si>
    <t>Soda DF</t>
  </si>
  <si>
    <t>Policloreto de vinila - PVC</t>
  </si>
  <si>
    <t>Automóveis</t>
  </si>
  <si>
    <t>Comerciais Leves</t>
  </si>
  <si>
    <t>Caminhões</t>
  </si>
  <si>
    <t>Ônibus</t>
  </si>
  <si>
    <t>TRANSFERÊNCIAS CONSTITUCIONAIS (R$ 1.000,00)</t>
  </si>
  <si>
    <t>FPM</t>
  </si>
  <si>
    <t>ITR</t>
  </si>
  <si>
    <t>LC 87/96</t>
  </si>
  <si>
    <t>CIDE</t>
  </si>
  <si>
    <t>FEX</t>
  </si>
  <si>
    <t>s/Produtos industrializados total</t>
  </si>
  <si>
    <t>territorial rural</t>
  </si>
  <si>
    <t>cont. p/seguridade social (COFINS)</t>
  </si>
  <si>
    <t>cont. para o PIS/PASEP</t>
  </si>
  <si>
    <t>cont. social s/lucro líquido</t>
  </si>
  <si>
    <t>Cana-de-Açúcar (t)</t>
  </si>
  <si>
    <t>Com CAT Registrada</t>
  </si>
  <si>
    <t>Distribuição (%)</t>
  </si>
  <si>
    <t>Taxa de analfabetismo (%)</t>
  </si>
  <si>
    <t>PRODUTOS (mil reais)</t>
  </si>
  <si>
    <t>Arroz (em casca)</t>
  </si>
  <si>
    <t>Fava (em grão)</t>
  </si>
  <si>
    <t>Feijão (em grão)</t>
  </si>
  <si>
    <t>Fumo (em folha)</t>
  </si>
  <si>
    <t>Mamona (baga)</t>
  </si>
  <si>
    <t>Milho (em grão)</t>
  </si>
  <si>
    <t>Amendoim (em casca)</t>
  </si>
  <si>
    <t>AÇÚCAR  (t)</t>
  </si>
  <si>
    <t>ESTABELECIMENTOS DE SAÚDE</t>
  </si>
  <si>
    <t>LEITOS DE INTERNAÇÃO</t>
  </si>
  <si>
    <t>Públicos</t>
  </si>
  <si>
    <t>Privados</t>
  </si>
  <si>
    <t>INTERNAÇÕES</t>
  </si>
  <si>
    <t>TELEFONIA FIXA</t>
  </si>
  <si>
    <t>TELEFONIA MÓVEL</t>
  </si>
  <si>
    <t>contrbuição para o FUNDAF</t>
  </si>
  <si>
    <t>Meningite por haemophilus</t>
  </si>
  <si>
    <t>Freezer</t>
  </si>
  <si>
    <t>VALOR ARRECADADO (1,00)</t>
  </si>
  <si>
    <t>Estatutário</t>
  </si>
  <si>
    <t>TIPO DE VÍNCULO</t>
  </si>
  <si>
    <t>4.1 - Comércio Exterior</t>
  </si>
  <si>
    <t>Anos iniciais</t>
  </si>
  <si>
    <t>Complexo Estuarino Mundaú/Manguaba</t>
  </si>
  <si>
    <t>IBGE - Instituto Brasileiro de Geografia e Estatística</t>
  </si>
  <si>
    <t>PNAD - Pesquisa Nacional por Amostra de Domicílios</t>
  </si>
  <si>
    <t>Serviço industtial de utilidade pública</t>
  </si>
  <si>
    <t>Agrop. extrativa vegetal caça e pesca</t>
  </si>
  <si>
    <t>CAGED - Cadastro Geral de Empregados e Desempregados</t>
  </si>
  <si>
    <t>Serviço industrial de utilidade pública</t>
  </si>
  <si>
    <t>Sem CAT Registrada</t>
  </si>
  <si>
    <t xml:space="preserve">PAM - Produção Agrícola Municipal </t>
  </si>
  <si>
    <t>PPM - Produção Pecuária Municipal</t>
  </si>
  <si>
    <t>SNIC - Sindicato Nacional da Indústria do Cimento</t>
  </si>
  <si>
    <t>ANP - Agência Nacional do Petróleo</t>
  </si>
  <si>
    <t>SNIS - Sistema Nacional de Informações sobre Saneamento</t>
  </si>
  <si>
    <t>VALOR DAS EXPORTAÇÕES (1000 US$ F.O.B.)</t>
  </si>
  <si>
    <t>QUANTIDADE DAS EXPORTAÇÕES (t líquido)</t>
  </si>
  <si>
    <t>QUANTIDADE DAS IMPORTAÇÕES (t líquido)</t>
  </si>
  <si>
    <t>VALOR DAS IMPORTAÇÕES (1000 US$ F.O.B.)</t>
  </si>
  <si>
    <t>MDIC - Ministério do Desenvolvimento Indústria e Comércio Exterior</t>
  </si>
  <si>
    <t>Gasolina</t>
  </si>
  <si>
    <t>Querosene</t>
  </si>
  <si>
    <t>Óleo</t>
  </si>
  <si>
    <t>DENATRAN – Departamento Nacional de Trânsito</t>
  </si>
  <si>
    <t>ANFAVEA - Associação Nacional dos Fabricantes de Veículos Automotores</t>
  </si>
  <si>
    <t>MT - Ministério dos Transportes</t>
  </si>
  <si>
    <t>Embarcada Cabotagem</t>
  </si>
  <si>
    <t>Desembarcada Cabotagem</t>
  </si>
  <si>
    <t>Embarcada Longo curso</t>
  </si>
  <si>
    <t>Desembarcada Longo curso</t>
  </si>
  <si>
    <t>INFRAERO - Empresa Brasileira de Infraestrutura Aeroportuária</t>
  </si>
  <si>
    <t>CBTU - Companhia Brasileira de Trens Urbanos</t>
  </si>
  <si>
    <t>ANATEL - Agência Nacional de Telecomunicações</t>
  </si>
  <si>
    <t>SRF - Secretaria da Receita Federal</t>
  </si>
  <si>
    <t>FUNDEF - Fundo de Manutenção do Desenvolvimento do Ensino Fundamental</t>
  </si>
  <si>
    <t>FUNDEB - Fundo de Manutenção do Desenvolvimento da Educação Básica</t>
  </si>
  <si>
    <t>STN - Secretaria do Tesouro Nacional</t>
  </si>
  <si>
    <t>MF - Ministério da Fazenda</t>
  </si>
  <si>
    <t>SEFAZ - Secretaria de Estado da Fazenda</t>
  </si>
  <si>
    <t>INEP - Instituto Nacional de Estudos e Pesquisas Educacionais Anísio Teixeira</t>
  </si>
  <si>
    <t>TV em cores</t>
  </si>
  <si>
    <t>Iluminação elétrica</t>
  </si>
  <si>
    <t>Geladeira</t>
  </si>
  <si>
    <t>MJ - Ministério da Justiça</t>
  </si>
  <si>
    <t xml:space="preserve">SENASP - Secretaria Nacional de Segurança Pública </t>
  </si>
  <si>
    <t>SEDS - Secretaria de Estado da Defesa Social</t>
  </si>
  <si>
    <t>MS - Ministério da Saúde (DATASUS)</t>
  </si>
  <si>
    <t>MPS - Ministério da Previdência Social</t>
  </si>
  <si>
    <t>MTE - Ministério do Trabalho e Emprego</t>
  </si>
  <si>
    <t>ANTT - Agência Nacional de Transporte Terrestre</t>
  </si>
  <si>
    <t>SINDICOM - Sindicato Nacional das Empresas Distribuidoras de Combustíveis e de Lubrificantes</t>
  </si>
  <si>
    <t>IPC - Índice de Preço ao Consumidor</t>
  </si>
  <si>
    <t>SEMARH - Secretaria de Estado do Meio Ambiente e dos Recursos Hídricos</t>
  </si>
  <si>
    <t>Anos finais</t>
  </si>
  <si>
    <t>CONAC - Coodenação de Contas Nacionais</t>
  </si>
  <si>
    <t>DNIT - Departamento Nacional de Infraestrutura de Transportes</t>
  </si>
  <si>
    <t>SETUR - Secretaria de Estado do Turismo</t>
  </si>
  <si>
    <t>TRE - Tribunal Regional Eleitoral</t>
  </si>
  <si>
    <t xml:space="preserve"> I - ESTATÍSTICAS GERAIS</t>
  </si>
  <si>
    <t>Com canalização interna</t>
  </si>
  <si>
    <t>Sem canalização interna</t>
  </si>
  <si>
    <t xml:space="preserve"> V - SIGLAS</t>
  </si>
  <si>
    <t xml:space="preserve"> IV - INDICADORES SOCIAIS</t>
  </si>
  <si>
    <t xml:space="preserve"> III - ESTATÍSTICAS SOCIAIS</t>
  </si>
  <si>
    <t xml:space="preserve"> II - ESTATÍSTICAS ECONÔMICAS</t>
  </si>
  <si>
    <t>1 - SIGLA DAS FONTES DE INFORMAÇÕES</t>
  </si>
  <si>
    <t>1.11.1 - Denominação e extensão das principais Lagunas em Alagoas</t>
  </si>
  <si>
    <t>LAGUNAS</t>
  </si>
  <si>
    <t xml:space="preserve">Branca                                                                          </t>
  </si>
  <si>
    <t xml:space="preserve">Preta                                                                           </t>
  </si>
  <si>
    <t xml:space="preserve">Parda                                                                           </t>
  </si>
  <si>
    <t xml:space="preserve">Amarela                                                                         </t>
  </si>
  <si>
    <t xml:space="preserve">Indígena                                                                        </t>
  </si>
  <si>
    <t>Sem declaração</t>
  </si>
  <si>
    <t>Prod. Indust. (Semi-manufaturados)</t>
  </si>
  <si>
    <t>Prod. Indust. (Manufaturados)</t>
  </si>
  <si>
    <t>OPERADORA</t>
  </si>
  <si>
    <t>SERVIÇO MÓVEL PESSOAL</t>
  </si>
  <si>
    <t>CLARO</t>
  </si>
  <si>
    <t>OI</t>
  </si>
  <si>
    <t>TIM</t>
  </si>
  <si>
    <t>VIVO</t>
  </si>
  <si>
    <t>Superior</t>
  </si>
  <si>
    <t>Pública</t>
  </si>
  <si>
    <t>Particular</t>
  </si>
  <si>
    <t>Tinham</t>
  </si>
  <si>
    <t>Não tinham</t>
  </si>
  <si>
    <t>Abastecimento d'água</t>
  </si>
  <si>
    <t>Banheiro ou sanitário</t>
  </si>
  <si>
    <t>Telefone</t>
  </si>
  <si>
    <t>HCL</t>
  </si>
  <si>
    <t>Hipo</t>
  </si>
  <si>
    <t>Automóvel</t>
  </si>
  <si>
    <t>Caminhão</t>
  </si>
  <si>
    <t>Caminhão trator</t>
  </si>
  <si>
    <t>Caminhonete</t>
  </si>
  <si>
    <t>Camioneta</t>
  </si>
  <si>
    <t>Micro-ônibus</t>
  </si>
  <si>
    <t>Motocicleta</t>
  </si>
  <si>
    <t>Motoneta</t>
  </si>
  <si>
    <t xml:space="preserve">Distribuição (%)                     </t>
  </si>
  <si>
    <t>Tipo de serviço</t>
  </si>
  <si>
    <t>por acesso a alguns serviços</t>
  </si>
  <si>
    <t>por posse de alguns bens duráveis</t>
  </si>
  <si>
    <t xml:space="preserve">Distribuição (%) </t>
  </si>
  <si>
    <t>BACEN - Banco Central do Brasil</t>
  </si>
  <si>
    <t>IBAMA - Instituto Brasileiro do Meio Ambiente e dos Recursos Naturais Renováveis</t>
  </si>
  <si>
    <t>MPA - Ministério da Pesca e Aquicultura</t>
  </si>
  <si>
    <t>RAIS - Relação Anual de Informações Sociais</t>
  </si>
  <si>
    <t>SEPLANDE - Secretaria de Estado do Planejamento e do Desenvolvimento Econômico</t>
  </si>
  <si>
    <t>SUMÁRIO</t>
  </si>
  <si>
    <t>1 – Caracterização do Estado</t>
  </si>
  <si>
    <t>2 – Demografia</t>
  </si>
  <si>
    <t>3 – Custo de Vida</t>
  </si>
  <si>
    <t>4 – Mercado de Trabalho</t>
  </si>
  <si>
    <t>II – ESTATÍSTICAS ECONÔMICAS</t>
  </si>
  <si>
    <t>2 – Setor Primário</t>
  </si>
  <si>
    <t>3 – Setor Secundário</t>
  </si>
  <si>
    <t>4 – Setor Terciário</t>
  </si>
  <si>
    <t>III – ESTATÍSTICAS SOCIAIS</t>
  </si>
  <si>
    <t>1 – Educação</t>
  </si>
  <si>
    <t>2 – Segurança Pública</t>
  </si>
  <si>
    <t>3 – Representação Política</t>
  </si>
  <si>
    <t>4 – Saúde</t>
  </si>
  <si>
    <t>5 – Previdência Social</t>
  </si>
  <si>
    <t>6 – Habitação</t>
  </si>
  <si>
    <t>IV – INDICADORES SOCIAIS</t>
  </si>
  <si>
    <t>1 – Indicadores</t>
  </si>
  <si>
    <t>V – SIGLAS</t>
  </si>
  <si>
    <t>1 - Sigla das fontes de informações</t>
  </si>
  <si>
    <t xml:space="preserve">I – ESTATÍSTICAS GERAIS       </t>
  </si>
  <si>
    <t xml:space="preserve">4.4.3 – Imposto sobre a circulação de mercadorias e serviços, fundo de participação dos Estados e </t>
  </si>
  <si>
    <t xml:space="preserve">DATASUS - Departamento de Estatística do Sistema Único de Saúde </t>
  </si>
  <si>
    <t>BRASKEM (Indústria Química)</t>
  </si>
  <si>
    <t>PNUD - Programa das Nações Unidas para o Desenvolvimento</t>
  </si>
  <si>
    <t>SINC - Superintendência de Produção da Informação e do Conhecimento</t>
  </si>
  <si>
    <t>(Continua)</t>
  </si>
  <si>
    <t>FUNDEB</t>
  </si>
  <si>
    <t>SEXO</t>
  </si>
  <si>
    <t>Não informado</t>
  </si>
  <si>
    <t>FAIXA ETÁRIA</t>
  </si>
  <si>
    <t>18 a 20 anos</t>
  </si>
  <si>
    <t>21 a 24 anos</t>
  </si>
  <si>
    <t>25 a 34 anos</t>
  </si>
  <si>
    <t>35 a 44 anos</t>
  </si>
  <si>
    <t>45 a 59 anos</t>
  </si>
  <si>
    <t>60 a 69 anos</t>
  </si>
  <si>
    <t>70 a 79 anos</t>
  </si>
  <si>
    <t>Superior a 79 anos</t>
  </si>
  <si>
    <t>Inválida</t>
  </si>
  <si>
    <t>Não Informado</t>
  </si>
  <si>
    <t>Analfabeto</t>
  </si>
  <si>
    <t>Lê e escreve</t>
  </si>
  <si>
    <t>Superior incompleto</t>
  </si>
  <si>
    <t>Superior completo</t>
  </si>
  <si>
    <t>Com acesso à internet</t>
  </si>
  <si>
    <t xml:space="preserve">Total </t>
  </si>
  <si>
    <t>Monofilamentos</t>
  </si>
  <si>
    <t xml:space="preserve">2.3 - População residente estimada, área total e densidade demográfica dos municípios alagoanos </t>
  </si>
  <si>
    <t xml:space="preserve">P0PULAÇÃO </t>
  </si>
  <si>
    <t>ANO/ MÊS</t>
  </si>
  <si>
    <t>VALOR DAS EXPORTAÇÕES (US$ 1.000 FOB)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</si>
  <si>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</si>
  <si>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</si>
  <si>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</si>
  <si>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</si>
  <si>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</si>
  <si>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</si>
  <si>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</si>
  <si>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</si>
  <si>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</si>
  <si>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</si>
  <si>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</si>
  <si>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</si>
  <si>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VALOR DAS IMPORTAÇÕES (US$ 1.000 FOB)</t>
  </si>
  <si>
    <t xml:space="preserve">4.1.11 – Vendas para consumo dos derivados combustíveis de petróleo e de gás natural veicular, </t>
  </si>
  <si>
    <t>cont. p/plano de seg. social servidores públicos</t>
  </si>
  <si>
    <t>De acesso fixo em serviço</t>
  </si>
  <si>
    <t>De acesso fixo individual</t>
  </si>
  <si>
    <t>IMPOSTOS E CONTRIBUIÇÕES (R$1.000)</t>
  </si>
  <si>
    <t>outras receitas administradas</t>
  </si>
  <si>
    <t>Total Geral das Receitas</t>
  </si>
  <si>
    <t>Receitas Administradas pela RFB</t>
  </si>
  <si>
    <t>Receitas administradas por outros Órgãos</t>
  </si>
  <si>
    <t>Médio incompleto</t>
  </si>
  <si>
    <t>Médio completo</t>
  </si>
  <si>
    <t>Crianças Exposta ao HIV</t>
  </si>
  <si>
    <t xml:space="preserve">Gestante HIV+ </t>
  </si>
  <si>
    <t>Amarela</t>
  </si>
  <si>
    <t xml:space="preserve"> DOCENTES (*)</t>
  </si>
  <si>
    <t>CONFAZ - Conselho Nacional de Política Fazendária</t>
  </si>
  <si>
    <t>COTEPE - Comissão Técnica Permanente do ICMS</t>
  </si>
  <si>
    <t>PASSAGEIROS TRANSPORTADOS (mil pessoas)</t>
  </si>
  <si>
    <t xml:space="preserve">   4.2.2.1 - Movimentação Portuária</t>
  </si>
  <si>
    <t>EMBARCAÇÕES ATRACADAS</t>
  </si>
  <si>
    <t>Grupos de anos de estudo</t>
  </si>
  <si>
    <t>Sem instrução e menos de 1 ano</t>
  </si>
  <si>
    <t>1 ano</t>
  </si>
  <si>
    <t>2 anos</t>
  </si>
  <si>
    <t>3 anos</t>
  </si>
  <si>
    <t>4 anos</t>
  </si>
  <si>
    <t>5 anos</t>
  </si>
  <si>
    <t>6 anos</t>
  </si>
  <si>
    <t>7 anos</t>
  </si>
  <si>
    <t>8 anos</t>
  </si>
  <si>
    <t>9 anos</t>
  </si>
  <si>
    <t>15 anos ou mais</t>
  </si>
  <si>
    <t>Não determinados</t>
  </si>
  <si>
    <t xml:space="preserve">Computador </t>
  </si>
  <si>
    <t>0 a 3 anos</t>
  </si>
  <si>
    <t>5 ou 6 anos</t>
  </si>
  <si>
    <t>7 a 9 anos</t>
  </si>
  <si>
    <t>10 ou 11 anos</t>
  </si>
  <si>
    <t>12 ou 13 anos</t>
  </si>
  <si>
    <t>14 ou 15 anos</t>
  </si>
  <si>
    <t>16 ou 17 anos</t>
  </si>
  <si>
    <t>18 ou 19 anos</t>
  </si>
  <si>
    <t>20 a 24 anos</t>
  </si>
  <si>
    <t>25 a 29 anos</t>
  </si>
  <si>
    <t>30 anos ou mais</t>
  </si>
  <si>
    <t>Agrícola</t>
  </si>
  <si>
    <t>Indústria</t>
  </si>
  <si>
    <t>Construção</t>
  </si>
  <si>
    <t>Comércio e reparação</t>
  </si>
  <si>
    <t xml:space="preserve">Grupamentos de atividade </t>
  </si>
  <si>
    <t>MESES</t>
  </si>
  <si>
    <t>REGIÃO</t>
  </si>
  <si>
    <t>Comunicação</t>
  </si>
  <si>
    <t xml:space="preserve">                 </t>
  </si>
  <si>
    <t xml:space="preserve">            </t>
  </si>
  <si>
    <t>VALOR R$ 1.000</t>
  </si>
  <si>
    <t>ICMS</t>
  </si>
  <si>
    <t>FPE</t>
  </si>
  <si>
    <t>Gás liquefeito de petróleo - GLP</t>
  </si>
  <si>
    <t>Gás natural veicular - GNV</t>
  </si>
  <si>
    <t>Maragogi</t>
  </si>
  <si>
    <t>Alimentação e bebidas</t>
  </si>
  <si>
    <t>Artigos de residência</t>
  </si>
  <si>
    <t>Saúde e cuidados pessoais</t>
  </si>
  <si>
    <t>MACEIÓ</t>
  </si>
  <si>
    <t>BRASKEM</t>
  </si>
  <si>
    <t>PORTO/TERMINAL PRIVADO</t>
  </si>
  <si>
    <t xml:space="preserve">De uso Público </t>
  </si>
  <si>
    <t>Pré-Pago</t>
  </si>
  <si>
    <t>Pós-Pago</t>
  </si>
  <si>
    <t xml:space="preserve">  Subtotal</t>
  </si>
  <si>
    <t xml:space="preserve">  Receita Previdenciária</t>
  </si>
  <si>
    <t>Fundamental completo</t>
  </si>
  <si>
    <t>Fundamental incompleto</t>
  </si>
  <si>
    <t>Máquina de lavar roupa</t>
  </si>
  <si>
    <t>Celular e fixo convencional</t>
  </si>
  <si>
    <t>Fixo convencional</t>
  </si>
  <si>
    <t>Celular</t>
  </si>
  <si>
    <t>ADHB - Atlas do Desenvolvimento Humano no Brasil</t>
  </si>
  <si>
    <t>Volume de água produzido (1.000m³/ ano)</t>
  </si>
  <si>
    <t>Volume de água consumido (1.000m³/ ano)</t>
  </si>
  <si>
    <t>CVLI</t>
  </si>
  <si>
    <t>SINDAÇÚCAR-AL - Sindicato da Indústria do Açúcar e do Álcool no Estado de Alagoas</t>
  </si>
  <si>
    <t>IDH</t>
  </si>
  <si>
    <t xml:space="preserve">3.3.1 – População total atendida, quantidade de ligações e de economias ativas, volume produzido </t>
  </si>
  <si>
    <t xml:space="preserve">3.3.2 – População total atendida, número de ligações e de economias ativas, volume e extensão da </t>
  </si>
  <si>
    <t>População total atendida</t>
  </si>
  <si>
    <t>CONHEÇA NOSSA PUBLICAÇÕES</t>
  </si>
  <si>
    <t>SESAU - Secretaria de Estado da Saúde</t>
  </si>
  <si>
    <t>Consolidação das leis do trabalho - CLT</t>
  </si>
  <si>
    <t>Unidade Habitacionais UH’S</t>
  </si>
  <si>
    <t>urbanização</t>
  </si>
  <si>
    <t>fecundidade total</t>
  </si>
  <si>
    <t>mortalidade geral</t>
  </si>
  <si>
    <t>mortalidade infantil</t>
  </si>
  <si>
    <t>desemprego (1)</t>
  </si>
  <si>
    <t>trabalho infantil (2)</t>
  </si>
  <si>
    <t>3.1 - Índice de preço ao consumidor da cidade de Maceió - variações % simples por grupo - 2014</t>
  </si>
  <si>
    <t>bruta de natalidade</t>
  </si>
  <si>
    <t>Adubos ou fertilizantes</t>
  </si>
  <si>
    <t>Naftas</t>
  </si>
  <si>
    <t xml:space="preserve">SEDRES - Secretaria de Defesa Social e Ressocialização de Alagoas </t>
  </si>
  <si>
    <t>Estadual Coincidente</t>
  </si>
  <si>
    <t>Planejada (+ est coincidente)</t>
  </si>
  <si>
    <t>Não pavimentada</t>
  </si>
  <si>
    <t>Pavimentada</t>
  </si>
  <si>
    <t>NEXTEL</t>
  </si>
  <si>
    <t>Hepatite A, B e C</t>
  </si>
  <si>
    <t>Costa dos Corais</t>
  </si>
  <si>
    <t>Caminhos do São Francisco</t>
  </si>
  <si>
    <t>Lagoas e Mares do Sul</t>
  </si>
  <si>
    <r>
      <t xml:space="preserve">1 – Produto Interno Bruto e Produto Interno Bruto </t>
    </r>
    <r>
      <rPr>
        <i/>
        <sz val="7"/>
        <rFont val="Times New Roman"/>
        <family val="1"/>
      </rPr>
      <t>per capita</t>
    </r>
  </si>
  <si>
    <r>
      <t>VALOR DO RENDIMENTO MÉDIO MENSAL DOMICILIAR (R$)</t>
    </r>
    <r>
      <rPr>
        <sz val="7"/>
        <rFont val="Times New Roman"/>
        <family val="1"/>
      </rPr>
      <t xml:space="preserve"> (1)</t>
    </r>
  </si>
  <si>
    <r>
      <t xml:space="preserve">               </t>
    </r>
    <r>
      <rPr>
        <b/>
        <sz val="7"/>
        <rFont val="Times New Roman"/>
        <family val="1"/>
      </rPr>
      <t xml:space="preserve"> (*)</t>
    </r>
    <r>
      <rPr>
        <sz val="7"/>
        <rFont val="Times New Roman"/>
        <family val="1"/>
      </rPr>
      <t xml:space="preserve"> O mesmo docente pode atuar em mais de uma série</t>
    </r>
  </si>
  <si>
    <r>
      <t>VENDAS (m</t>
    </r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>)</t>
    </r>
  </si>
  <si>
    <r>
      <t>Volume 1 000 m</t>
    </r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>/ano</t>
    </r>
  </si>
  <si>
    <r>
      <t>ETANOL (m</t>
    </r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>)</t>
    </r>
  </si>
  <si>
    <r>
      <t xml:space="preserve">1 - Produto Interno Bruto e Produto Interno Bruto </t>
    </r>
    <r>
      <rPr>
        <b/>
        <i/>
        <sz val="7"/>
        <color rgb="FFC00000"/>
        <rFont val="Times New Roman"/>
        <family val="1"/>
      </rPr>
      <t>per capita</t>
    </r>
  </si>
  <si>
    <r>
      <t>ÁREA (Km</t>
    </r>
    <r>
      <rPr>
        <b/>
        <vertAlign val="superscript"/>
        <sz val="7"/>
        <rFont val="Times New Roman"/>
        <family val="1"/>
      </rPr>
      <t>2</t>
    </r>
    <r>
      <rPr>
        <b/>
        <sz val="7"/>
        <rFont val="Times New Roman"/>
        <family val="1"/>
      </rPr>
      <t>)</t>
    </r>
  </si>
  <si>
    <r>
      <rPr>
        <sz val="7"/>
        <color rgb="FF3379CD"/>
        <rFont val="Times New Roman"/>
        <family val="1"/>
      </rPr>
      <t>1.1 - Localização:</t>
    </r>
    <r>
      <rPr>
        <sz val="7"/>
        <color indexed="30"/>
        <rFont val="Times New Roman"/>
        <family val="1"/>
      </rPr>
      <t xml:space="preserve"> </t>
    </r>
    <r>
      <rPr>
        <sz val="7"/>
        <rFont val="Times New Roman"/>
        <family val="1"/>
      </rPr>
      <t>Leste da Região Nordeste</t>
    </r>
  </si>
  <si>
    <r>
      <rPr>
        <sz val="7"/>
        <color rgb="FF3379CD"/>
        <rFont val="Times New Roman"/>
        <family val="1"/>
      </rPr>
      <t xml:space="preserve">1.3 - Número de Municípios: </t>
    </r>
    <r>
      <rPr>
        <sz val="7"/>
        <rFont val="Times New Roman"/>
        <family val="1"/>
      </rPr>
      <t>102</t>
    </r>
  </si>
  <si>
    <r>
      <rPr>
        <sz val="7"/>
        <color rgb="FF3379CD"/>
        <rFont val="Times New Roman"/>
        <family val="1"/>
      </rPr>
      <t xml:space="preserve">1.4 - Capital: </t>
    </r>
    <r>
      <rPr>
        <sz val="7"/>
        <rFont val="Times New Roman"/>
        <family val="1"/>
      </rPr>
      <t>Maceió</t>
    </r>
  </si>
  <si>
    <r>
      <rPr>
        <sz val="7"/>
        <color rgb="FF3379CD"/>
        <rFont val="Times New Roman"/>
        <family val="1"/>
      </rPr>
      <t xml:space="preserve">1.5 - Relevo: </t>
    </r>
    <r>
      <rPr>
        <sz val="7"/>
        <rFont val="Times New Roman"/>
        <family val="1"/>
      </rPr>
      <t>Planície litorânea, planalto (Norte) e depressão (Centro)</t>
    </r>
  </si>
  <si>
    <r>
      <rPr>
        <sz val="7"/>
        <color rgb="FF3379CD"/>
        <rFont val="Times New Roman"/>
        <family val="1"/>
      </rPr>
      <t xml:space="preserve">1.6 - Vegetação: </t>
    </r>
    <r>
      <rPr>
        <sz val="7"/>
        <rFont val="Times New Roman"/>
        <family val="1"/>
      </rPr>
      <t>Floresta tropical, mangues litorâneos e caatinga</t>
    </r>
  </si>
  <si>
    <r>
      <rPr>
        <sz val="7"/>
        <color rgb="FF3379CD"/>
        <rFont val="Times New Roman"/>
        <family val="1"/>
      </rPr>
      <t xml:space="preserve">1.7 - Clima: </t>
    </r>
    <r>
      <rPr>
        <sz val="7"/>
        <rFont val="Times New Roman"/>
        <family val="1"/>
      </rPr>
      <t>Tropical</t>
    </r>
  </si>
  <si>
    <r>
      <rPr>
        <sz val="7"/>
        <color rgb="FF3379CD"/>
        <rFont val="Times New Roman"/>
        <family val="1"/>
      </rPr>
      <t xml:space="preserve">1.8 - Temperatura média anual: </t>
    </r>
    <r>
      <rPr>
        <sz val="7"/>
        <rFont val="Times New Roman"/>
        <family val="1"/>
      </rPr>
      <t>24ºC</t>
    </r>
  </si>
  <si>
    <t>Frota de Veículos</t>
  </si>
  <si>
    <t>Empreendimentos</t>
  </si>
  <si>
    <t>Leitos</t>
  </si>
  <si>
    <t>Fluxo de Hóspedes</t>
  </si>
  <si>
    <t>Oferta Hoteleira</t>
  </si>
  <si>
    <t>Taxa Média de Ocupação (%)</t>
  </si>
  <si>
    <t>Permanência Média (dias)</t>
  </si>
  <si>
    <r>
      <t>Emitidos</t>
    </r>
    <r>
      <rPr>
        <sz val="7"/>
        <rFont val="Times New Roman"/>
        <family val="1"/>
      </rPr>
      <t xml:space="preserve"> (posição dezembro)</t>
    </r>
  </si>
  <si>
    <t>LEITE</t>
  </si>
  <si>
    <t>OVOS</t>
  </si>
  <si>
    <t>MEL DE ABELHA</t>
  </si>
  <si>
    <t>QUANTIDADE PRODUZIDA</t>
  </si>
  <si>
    <t>VALOR DA PRODUÇÃO (mil reais)</t>
  </si>
  <si>
    <t>Tipo de Veículos</t>
  </si>
  <si>
    <t>Cocos</t>
  </si>
  <si>
    <t>Alevinos (Milheiros)</t>
  </si>
  <si>
    <t xml:space="preserve">Carpa </t>
  </si>
  <si>
    <t>Curimatã, curimbatá</t>
  </si>
  <si>
    <t>Piau, piapara, piauçu, piava</t>
  </si>
  <si>
    <t xml:space="preserve">Pintado, cachara, cachapira e pintachara, surubim </t>
  </si>
  <si>
    <t xml:space="preserve">Tambaqui </t>
  </si>
  <si>
    <t xml:space="preserve">Tilápia </t>
  </si>
  <si>
    <t>Traíra e trairão</t>
  </si>
  <si>
    <t>Outros peixes</t>
  </si>
  <si>
    <t>Camarão</t>
  </si>
  <si>
    <t xml:space="preserve">Ostras, vieiras e mexilhões </t>
  </si>
  <si>
    <t>PRODUÇÃO DA AQUICULTURA</t>
  </si>
  <si>
    <t>QUANTIDADE (Kg)</t>
  </si>
  <si>
    <t>VALOR  (mil reais)</t>
  </si>
  <si>
    <t>SEPLAG - Secretaria de Estado do Planejamento, Gestão e Patrimônio</t>
  </si>
  <si>
    <t>Fumos</t>
  </si>
  <si>
    <t>Acetato de vinila</t>
  </si>
  <si>
    <t>Vinhos</t>
  </si>
  <si>
    <t xml:space="preserve">N-decanol  </t>
  </si>
  <si>
    <r>
      <rPr>
        <sz val="7"/>
        <color rgb="FF3379CD"/>
        <rFont val="Times New Roman"/>
        <family val="1"/>
      </rPr>
      <t xml:space="preserve">1.2 - Superfície: </t>
    </r>
    <r>
      <rPr>
        <sz val="7"/>
        <rFont val="Times New Roman"/>
        <family val="1"/>
      </rPr>
      <t>27.848,00 Km2</t>
    </r>
  </si>
  <si>
    <t>1.1 – Densidade demográfica de Alagoas - 2015:  119,97</t>
  </si>
  <si>
    <t xml:space="preserve">Acrilamida  </t>
  </si>
  <si>
    <t xml:space="preserve">Cocos </t>
  </si>
  <si>
    <t>Consumo de bordo</t>
  </si>
  <si>
    <t>Doces e frutas secas</t>
  </si>
  <si>
    <t>Soja</t>
  </si>
  <si>
    <t>Sucos</t>
  </si>
  <si>
    <t>Turbinas</t>
  </si>
  <si>
    <t>Adubos e fertilizantes</t>
  </si>
  <si>
    <t>Artefatos de plástico e polietileno</t>
  </si>
  <si>
    <t>Automóveis e outros</t>
  </si>
  <si>
    <t>Chumbo</t>
  </si>
  <si>
    <t xml:space="preserve">Cloreto de potássio  </t>
  </si>
  <si>
    <t xml:space="preserve">Etileno </t>
  </si>
  <si>
    <t>Frutas, nozes e amendoas secas</t>
  </si>
  <si>
    <t>Hidróxido e poliacrilato de sódio</t>
  </si>
  <si>
    <t>Nitrato e ortofosfato de amônio</t>
  </si>
  <si>
    <t>Óleos</t>
  </si>
  <si>
    <t>Outras.máquinas</t>
  </si>
  <si>
    <t>Trigos e derivados</t>
  </si>
  <si>
    <t>Out. bebidas n/alco.,exc.suco frutas</t>
  </si>
  <si>
    <t>Resíduos de ferro, de alumínio, de cobre, de aço</t>
  </si>
  <si>
    <t xml:space="preserve">          1.12.1 - Regiões Hidrográficas e suas respectivas Bacias de Alagoas</t>
  </si>
  <si>
    <t xml:space="preserve">  Obs: Ao Sudoeste confina-se na confluência do Rio Moxotó com o São Francisco</t>
  </si>
  <si>
    <t xml:space="preserve">  Fonte: MPS</t>
  </si>
  <si>
    <t xml:space="preserve">  Fonte: IBGE/ PNAD</t>
  </si>
  <si>
    <t xml:space="preserve">  Fonte: IBGE/PNAD/Censo Demográfico</t>
  </si>
  <si>
    <t xml:space="preserve">  Fonte: IBGE/PNAD</t>
  </si>
  <si>
    <t xml:space="preserve">  Fonte: IBGE/Censo Demográfico/PNAD</t>
  </si>
  <si>
    <t xml:space="preserve">  Fonte: SESAU</t>
  </si>
  <si>
    <t xml:space="preserve">  Fonte: SINDAÇÚCAR/AL</t>
  </si>
  <si>
    <t xml:space="preserve">  Fonte: MTE/RAIS</t>
  </si>
  <si>
    <t xml:space="preserve">  Fonte: IBGE</t>
  </si>
  <si>
    <t xml:space="preserve">  Fonte: SEMARH</t>
  </si>
  <si>
    <t xml:space="preserve">  Fonte: MTE/CAGED</t>
  </si>
  <si>
    <t xml:space="preserve">  Fonte: IBGE/PAM</t>
  </si>
  <si>
    <t xml:space="preserve">  Fonte: IBGE/PPM</t>
  </si>
  <si>
    <t xml:space="preserve">  Nota: Os efetivos de assininos, coelhos e muares deixaram de ser pesquisados pela fonte em 2013</t>
  </si>
  <si>
    <t xml:space="preserve">  Nota: O efetivo avícola de galos, frangos, frangas e pintos, em 2013, passou a ser denominados galináceos </t>
  </si>
  <si>
    <t xml:space="preserve">  Fonte: IBGE/ PPM</t>
  </si>
  <si>
    <t xml:space="preserve">  Fonte: ANP</t>
  </si>
  <si>
    <t xml:space="preserve">  Fonte: SNIC</t>
  </si>
  <si>
    <t xml:space="preserve">  Fonte: BRASKEM</t>
  </si>
  <si>
    <t xml:space="preserve">  Fonte: ELETROBRÁS Distribuição Alagoas</t>
  </si>
  <si>
    <t xml:space="preserve">  Fonte: ELETROBRAS Distribuição Alagoas</t>
  </si>
  <si>
    <t xml:space="preserve">  Fonte: SNIS</t>
  </si>
  <si>
    <t xml:space="preserve">  Fonte: MDIC</t>
  </si>
  <si>
    <t xml:space="preserve">  Nota: (*) A partir do ano de 2011 passou a ser só Açúcares</t>
  </si>
  <si>
    <t xml:space="preserve">  Fonte: ANP/SINDICOM</t>
  </si>
  <si>
    <t xml:space="preserve">  Fonte: MT/DNIT</t>
  </si>
  <si>
    <t xml:space="preserve">  Fonte: DENATRAN</t>
  </si>
  <si>
    <t xml:space="preserve">  Fonte: ANFAVEA</t>
  </si>
  <si>
    <t xml:space="preserve">  Fonte: MT/ANTAQ</t>
  </si>
  <si>
    <t xml:space="preserve">  Fonte: INFRAERO</t>
  </si>
  <si>
    <t xml:space="preserve">  Fonte: CBTU</t>
  </si>
  <si>
    <t xml:space="preserve">  Fonte: ANATEL</t>
  </si>
  <si>
    <t xml:space="preserve">  Fonte: ANATEL (Tecnologia: GSM, WCDMA e DADOS)</t>
  </si>
  <si>
    <t xml:space="preserve">  Fonte: SRF</t>
  </si>
  <si>
    <r>
      <t xml:space="preserve">  Nota: </t>
    </r>
    <r>
      <rPr>
        <sz val="5"/>
        <rFont val="Times New Roman"/>
        <family val="1"/>
      </rPr>
      <t>A partir de agosto de 2010 (art. 23, MP nº 497/10) a PSS passou a ser administrada pela RFB. Em 2013 foi incluida a Receita Previdenciária.</t>
    </r>
  </si>
  <si>
    <t xml:space="preserve">  Fonte: MF/STN</t>
  </si>
  <si>
    <t xml:space="preserve">  Fonte: MF - CONFAZ/ COTEPE</t>
  </si>
  <si>
    <t xml:space="preserve">  Fonte: SEFAZ (Balanço Geral do Estado)</t>
  </si>
  <si>
    <t xml:space="preserve">  Fonte: BACEN</t>
  </si>
  <si>
    <t xml:space="preserve">  Nota: (1) Agências particulares e de outros Estados</t>
  </si>
  <si>
    <t xml:space="preserve">  Fonte: INEP</t>
  </si>
  <si>
    <t xml:space="preserve">  Nota:  (*) O mesmo docente pode atuar em mais de uma série</t>
  </si>
  <si>
    <t xml:space="preserve">  Nota: A partir de 2011 foi incluido a graduação a distância</t>
  </si>
  <si>
    <t xml:space="preserve">  Nota: A categoria "CVLI" agrega as ocorrências de Homicídio Doloso, Latrocínio e Lesão Corporal seguida de Morte</t>
  </si>
  <si>
    <t xml:space="preserve">  Fonte: TRE-AL</t>
  </si>
  <si>
    <t xml:space="preserve">NÍVEL DE ESCOLARIDADE </t>
  </si>
  <si>
    <t xml:space="preserve">  Fonte: MS/DATASUS</t>
  </si>
  <si>
    <t xml:space="preserve">  Nota: (1) Exclusive as informações dos domicílios sem declaração do valor do rendimento domiciliar</t>
  </si>
  <si>
    <t xml:space="preserve">  Fonte: IBGE/PNAD/DATASUS</t>
  </si>
  <si>
    <t xml:space="preserve">  Nota: (1) percentual da população de 10 anos e mais desocupada</t>
  </si>
  <si>
    <t xml:space="preserve">  Fonte: IBGE/PNAD - Síntese dos Indicadores Sociais</t>
  </si>
  <si>
    <t>ligações ativas</t>
  </si>
  <si>
    <t>economias ativas</t>
  </si>
  <si>
    <t>BALANÇA COMERCIAL = EXP-IMP (US$ 1.000 FOB)</t>
  </si>
  <si>
    <t xml:space="preserve">Vestimentas, sapatos, tecidos e acessórios </t>
  </si>
  <si>
    <t>de Capital</t>
  </si>
  <si>
    <t>6.1 – Número de domicílios particulares e valor do rendimento médio mensal domiciliar, por localização,</t>
  </si>
  <si>
    <t xml:space="preserve">  Fonte: MTE/RAIS                         </t>
  </si>
  <si>
    <r>
      <t xml:space="preserve">  Fonte</t>
    </r>
    <r>
      <rPr>
        <sz val="5.5"/>
        <rFont val="Times New Roman"/>
        <family val="1"/>
      </rPr>
      <t>: MS/DATASUS</t>
    </r>
  </si>
  <si>
    <t>4.2.2.2 – Quantidade de carga embarcada e desembarcada, por tipo de navegação, no Porto de Maceió</t>
  </si>
  <si>
    <t xml:space="preserve">4.2.2.1.1 – Quantidade de embarcações atracadas no Porto de Maceió e no Terminal da BRASKEM, </t>
  </si>
  <si>
    <t xml:space="preserve">             (2) percentual da população de 10 a 14 anos ocupada</t>
  </si>
  <si>
    <t xml:space="preserve">  Fonte: IBGE/ Seplag-AL</t>
  </si>
  <si>
    <t xml:space="preserve">  Fonte: Seplag-AL/Sinc/IPC</t>
  </si>
  <si>
    <t xml:space="preserve">  Fonte: IBGE/CONAC/Seplag-AL/Sinc</t>
  </si>
  <si>
    <t xml:space="preserve">1.2.3 - Número de vagas oferecidas, inscrições e ingressos no vestibular, por categoria administrativa em </t>
  </si>
  <si>
    <t>1.4 – Percentual de pessoas que frequentavam creche ou escola, por rede de ensino e grupo de idade em</t>
  </si>
  <si>
    <t xml:space="preserve">1.11 - Percentual de domicílios particulares permanentes urbanos  com acesso a alguns serviços e posse a alguns </t>
  </si>
  <si>
    <t>de capital</t>
  </si>
  <si>
    <t>SSP - Secretaria de Segurança Pública</t>
  </si>
  <si>
    <t>3.1.2 - Produção de cimento Portland em Alagoas – 2009-2013</t>
  </si>
  <si>
    <t xml:space="preserve"> e consumido, e extensão da rede de água em Alagoas - 2010-2014</t>
  </si>
  <si>
    <t>rede de Esgoto em Alagoas - 2010-2014</t>
  </si>
  <si>
    <t>4.1.10 - Consumo de cimento Portland em Alagoas – 2009-2013</t>
  </si>
  <si>
    <t xml:space="preserve">                           por tipo de navegação - 2009-2013</t>
  </si>
  <si>
    <t>safra 11/12</t>
  </si>
  <si>
    <t>safra 12/13</t>
  </si>
  <si>
    <t>safra 13/14</t>
  </si>
  <si>
    <t>safra 14/15</t>
  </si>
  <si>
    <t xml:space="preserve">Domingo </t>
  </si>
  <si>
    <t>Segunda-feira</t>
  </si>
  <si>
    <t>Terça-feira</t>
  </si>
  <si>
    <t>Quarta-feira</t>
  </si>
  <si>
    <t>Quinta-feira</t>
  </si>
  <si>
    <t>Sexta-feira</t>
  </si>
  <si>
    <t>Sábado</t>
  </si>
  <si>
    <t xml:space="preserve">1.2 – Taxa de urbanização, fecundidade, natalidade, mortalidade geral e infantil, desemprego e trabalho   </t>
  </si>
  <si>
    <t xml:space="preserve">1.3 – Taxa de analfabetismo das pessoas de 15 anos ou mais de idade, total, localização e sexo em  </t>
  </si>
  <si>
    <t>com mais de 30 mil habitantes – 2016</t>
  </si>
  <si>
    <t>4.1 - Número de admissões, sem ajuste, por atividades econômicas, em Alagoas – 2011-2015</t>
  </si>
  <si>
    <t>4.2 - Número de desligamentos, sem ajuste, por atividades econômicas, em Alagoas – 2011-2015</t>
  </si>
  <si>
    <t>4.4 - Número de emprego formal, em 31/12, por atividades econômicas, em Alagoas – 2011-2015</t>
  </si>
  <si>
    <t>4.5 - Estoque de empregos formais, em 31/12, por tipo de vínculo em Alagoas - 2011-2015</t>
  </si>
  <si>
    <t>2.1.1 - Área colhida (ha), segundo os produtos em Alagoas - 2011-2015</t>
  </si>
  <si>
    <t>2.1.2 – Quantidade produzida, segundo os produtos, em Alagoas - 2011-2015</t>
  </si>
  <si>
    <t>2.1.3 - Valor da Produção, segundo os produtos em Alagoas - 2011-2015</t>
  </si>
  <si>
    <t>2.2.1 - Efetivo pecuário, por espécie, em Alagoas - 2011-2015</t>
  </si>
  <si>
    <t>2.3.1 - Efetivo avícola, por espécie, em Alagoas - 2011-2015</t>
  </si>
  <si>
    <t>2.4.1 – Produção de leite, ovos e mel de abelha em Alagoas - 2011-2015</t>
  </si>
  <si>
    <t>2.4.2 – Valor da produção de leite, ovos e mel de abelha em Alagoas - 2011-2015</t>
  </si>
  <si>
    <t>Soja (em grão)</t>
  </si>
  <si>
    <t>Soja (t)</t>
  </si>
  <si>
    <t xml:space="preserve">  Nota: A área colhida de cana-de-açúcar de 2014 foi corrigida pela Fonte</t>
  </si>
  <si>
    <t xml:space="preserve">  Nota: A quantidade produzida de cana-de-açúcar de 2014 foi corrigida pela Fonte</t>
  </si>
  <si>
    <t xml:space="preserve">  Nota: O valor da produção de cana-de-açúcar de 2014 foi corrigido pela Fonte</t>
  </si>
  <si>
    <t>Dourado</t>
  </si>
  <si>
    <t>Matrinxã</t>
  </si>
  <si>
    <t>Pacu e patinga</t>
  </si>
  <si>
    <t>Pirarucu</t>
  </si>
  <si>
    <t>1.2.1 - Número de instituições, docentes e servidores, por categoria administrativa em Alagoas - 2011-2015</t>
  </si>
  <si>
    <t xml:space="preserve"> Alagoas - 2011-2015</t>
  </si>
  <si>
    <t>1.1.1 - Número de matrícula, por tipo de ensino, em Alagoas – 2011-2015</t>
  </si>
  <si>
    <t>1.1.3 - Número de docentes, por tipo de ensino,  em Alagoas - 2011-2015</t>
  </si>
  <si>
    <t>3.2.1 - Número de consumidores de energia elétrica, por classe, em Alagoas - 2011-2015</t>
  </si>
  <si>
    <t>3.2.2 - Consumo (Mwh) de energia elétrica, por classe, em Alagoas - 2011-2015</t>
  </si>
  <si>
    <t>4.2.1.2 – Frota de veículos, por tipo,  em Alagoas - 2011-2015</t>
  </si>
  <si>
    <t>4.2.1.3 –  Veículos licenciados, por tipo, em Alagoas - 2011-2015</t>
  </si>
  <si>
    <t>4.2.3.1 - Movimento de aeronaves no Aeroporto Zumbi dos Palmares - 2011-2015</t>
  </si>
  <si>
    <t>4.2.3.2 - Movimento de passageiros no Aeroporto Zumbi dos Palmares - 2011-2015</t>
  </si>
  <si>
    <t>4.2.3.3 - Movimento de bagagens no Aeroporto Zumbi dos Palmares - 2011-2015</t>
  </si>
  <si>
    <t>4.2.3.4 - Movimento de cargas no Aeroporto Zumbi dos Palmares - 2011-2015</t>
  </si>
  <si>
    <t>4.2.3.5 - Movimento de correios no Aeroporto Zumbi dos Palmares - 2011-2015</t>
  </si>
  <si>
    <t>4.2.4.1 - Passageiros transportados em Alagoas - 2011-2015</t>
  </si>
  <si>
    <t>4.3.3 - Serviço móvel pessoal, por operadora, em Alagoas - Dez/ 2011-2015</t>
  </si>
  <si>
    <t>4.3.1 - Número de telefonia fixa em Alagoas, posição dezembro – 2011-2015</t>
  </si>
  <si>
    <t>4.3.2 - Quantidade de Acessos/Plano de Serviço, em Alagoas, posição dezembro – 2011-2015</t>
  </si>
  <si>
    <t>4.4.1 - Arrecadação dos impostos e contribuições federais administrados pela SRF em Alagoas - 2011-2015</t>
  </si>
  <si>
    <t>4.4.2 - Transferências constitucionais, por tipo, para o Estado de Alagoas - 2011-2015</t>
  </si>
  <si>
    <t>dos Municípios, de Alagoas – 2011-2015</t>
  </si>
  <si>
    <t>4.5.1 - Número de agências bancárias operando no Estado de Alagoas –  2011-2015 (posição dez)</t>
  </si>
  <si>
    <t xml:space="preserve">3.1 - Número de eleitores por sexo em Alagoas - 2011-2015 (posição dezembro)  </t>
  </si>
  <si>
    <t xml:space="preserve">3.2 - Número de eleitores por faixa etária em Alagoas - 2011-2015 (posição dezembro)   </t>
  </si>
  <si>
    <t xml:space="preserve">3.3 - Número de eleitores por nível de escolaridade em Alagoas - 2011-2015 (posição dezembro)   </t>
  </si>
  <si>
    <t>4.1 - Número de casos confirmados de doenças de notificação compulsória em Alagoas – 2011-2015</t>
  </si>
  <si>
    <t>safra 15/16</t>
  </si>
  <si>
    <t>3.1.4 - Produção de açúcar, por espécie, em Alagoas - safra 11/12-15/16</t>
  </si>
  <si>
    <t>3.1.5 - Produção de etanol, por espécie, em Alagoas - safra 11/12-15/16</t>
  </si>
  <si>
    <t>2.1 - Número de Crimes Violentos Letais Intencionais-CVLI em Alagoas - 2011-2015</t>
  </si>
  <si>
    <t>2.2 - Número de crimes violentos letais intencionais, segundo os dias da semana, em Alagoas - 2015</t>
  </si>
  <si>
    <t>3.1 - Índice de preço ao consumidor da cidade de Maceió - variações % simples por grupo - 2015</t>
  </si>
  <si>
    <t>4.1.1 – Quantidade das exportações, segundo os principais produtos, em Alagoas - 2011-2015</t>
  </si>
  <si>
    <t>4.1.2 – Valor das exportações, segundo os principais produtos, em Alagoas -  2011-2015</t>
  </si>
  <si>
    <t>4.1.3 - Quantidade das importações, segundo os principais produtos, em Alagoas - 2011-2015</t>
  </si>
  <si>
    <t>4.1.4 - Valor das importações, segundo os principais produtos, em Alagoas - 2011-2015</t>
  </si>
  <si>
    <t>4.1.5 – Valor das exportações, por fatores agregados, em Alagoas – 2011-2015</t>
  </si>
  <si>
    <t>4.1.6 - Valor das importações, por fatores agregados, em Alagoas – 2011-2015</t>
  </si>
  <si>
    <t>4.1.7 - Valor mensal das exportações em Alagoas – 2011-2015</t>
  </si>
  <si>
    <t>4.1.8 - Valor mensal das importações em Alagoas – 2011-2015</t>
  </si>
  <si>
    <t>4.1.9 - Balança comercial (saldo mensal) de Alagoas – 2011-2015</t>
  </si>
  <si>
    <t xml:space="preserve">           em Alagoas – 2011-2015</t>
  </si>
  <si>
    <t>4.6.2 - Fluxo de entrada de hóspedes registrados nas unidades hoteleiras em Maceió - 2011-2015</t>
  </si>
  <si>
    <t>4.6.3 - Taxa média anual de ocupação hoteleira em Maceió - 2011-2015</t>
  </si>
  <si>
    <t>4.6.4 – Permanência média anual de turistas nos hotéis de Maceió - 2011-2015</t>
  </si>
  <si>
    <t>5.1 - Número de benefícios concedidos e emitidos pelo INSS, por localização, em Alagoas - 2011-2015</t>
  </si>
  <si>
    <t>3.1.3 - Produção dos produtos derivados da BRASKEM em Alagoas – 2011-2015</t>
  </si>
  <si>
    <t>4.2.1.1 - Extensão das rodovias em Alagoas -  2011-2015</t>
  </si>
  <si>
    <t xml:space="preserve">  Nota: Os dados de automóveis e comerciais leves de 2013 e 2014 foram corrigidos pela Fonte</t>
  </si>
  <si>
    <t>5.2 - Valor arrecadado pela Previdência Social em Alagoas – 2011-2015</t>
  </si>
  <si>
    <t>3.1.1 - Produção de petróleo bruto, gás natural e líquido de gás natural em Alagoas - 2011-2015</t>
  </si>
  <si>
    <t xml:space="preserve">  Nota: A Fonte não estar divulgando a produção de cimento a nível estadual</t>
  </si>
  <si>
    <t xml:space="preserve">  Nota: A Fonte não estar divulgando o consumo de cimento a nível estadual</t>
  </si>
  <si>
    <t>4.2 - Número de estabelecimentos de saúde, por esfera administrativa, em Alagoas – 2011-2015</t>
  </si>
  <si>
    <t>4.3 - Número de leitos de internação, por esfera administrativa, em Alagoas – 2011-2015</t>
  </si>
  <si>
    <r>
      <t xml:space="preserve">  Notas:</t>
    </r>
    <r>
      <rPr>
        <sz val="5.5"/>
        <rFont val="Times New Roman"/>
        <family val="1"/>
      </rPr>
      <t xml:space="preserve"> Inclusive leitos de internações complementares</t>
    </r>
  </si>
  <si>
    <t xml:space="preserve">              A Fonte não divulgou os leitos de internações por esfera administrativa em 2015</t>
  </si>
  <si>
    <t xml:space="preserve">4.4 - Número de internações hospitalares do SUS, por regime,  em Alagoas – 2011-2015 </t>
  </si>
  <si>
    <t xml:space="preserve">  Nota:  A Fonte não divulgou os estabelecimentos por esfera administrativa em 2015</t>
  </si>
  <si>
    <t xml:space="preserve">  Nota:  A Fonte não divulgou as internações por regime em 2015</t>
  </si>
  <si>
    <t>2.1 - População residente, por localização, em Alagoas - 2011-2015</t>
  </si>
  <si>
    <t>2.2 - População residente, por sexo, em Alagoas - 2011-2015</t>
  </si>
  <si>
    <t>2.4 - População residente, por cor ou raça, em Alagoas - 2011-2015</t>
  </si>
  <si>
    <r>
      <t xml:space="preserve">1.1 - PIB a preço de mercado corrente e PIB </t>
    </r>
    <r>
      <rPr>
        <i/>
        <sz val="7"/>
        <color rgb="FFC00000"/>
        <rFont val="Times New Roman"/>
        <family val="1"/>
      </rPr>
      <t>per capita</t>
    </r>
    <r>
      <rPr>
        <sz val="7"/>
        <color rgb="FFC00000"/>
        <rFont val="Times New Roman"/>
        <family val="1"/>
      </rPr>
      <t xml:space="preserve"> de Alagoas – 2010-2014</t>
    </r>
  </si>
  <si>
    <t xml:space="preserve">        em Alagoas – 2011-2015</t>
  </si>
  <si>
    <t>DOMICÍLIOS (Mil unidades)</t>
  </si>
  <si>
    <t>6.2 – Domicílios particulares permanentes com microcomputador em Alagoas – 2011-2015</t>
  </si>
  <si>
    <t>6.3 – Moradores em domicílios particulares permanentes com microcomputador em Alagoas – 2011-2015</t>
  </si>
  <si>
    <t>DOMICÍLIOS COM MICROCOMPUTADOR (Mil unidades)</t>
  </si>
  <si>
    <t>MORADORES COM MICROCOMPUTADOR (Mil pessoas)</t>
  </si>
  <si>
    <t>6.4 – Domicílios particulares permanentes com abastecimento de água em Alagoas – 2011-2015</t>
  </si>
  <si>
    <t>6.5 – Domicílios particulares permanentes com esgotamento sanitário em Alagoas – 2011-2015</t>
  </si>
  <si>
    <t>6.6 – Domicílios particulares permanentes com iluminação elétrica em Alagoas – 2011-2015</t>
  </si>
  <si>
    <t>6.7 – Domicílios particulares permanentes com telefones em Alagoas – 2011-2015</t>
  </si>
  <si>
    <t>DOMICÍLIOS COM ABASTECIMENTO DE ÁGUA (Mil unidades)</t>
  </si>
  <si>
    <t>DOMICÍLIOS COM ESGOTAMENTO SANITÁRIO (Mil unidades)</t>
  </si>
  <si>
    <t>DOMICÍLIOS COM ILUMINAÇÃO ELÉTRICA (Mil unidades)</t>
  </si>
  <si>
    <t>DOMICÍLIOS COM TELEFONES (Mil unidades)</t>
  </si>
  <si>
    <t>1.10 - Domicílios particulares permanentes, segundo existência de alguns serviços em Alagoas - 2011-2015</t>
  </si>
  <si>
    <t>bens duráveis, em Alagoas - 2014-2015</t>
  </si>
  <si>
    <t>1.7 – Distribuição percentual da população residente por cor ou raça em Alagoas – 2014-2015</t>
  </si>
  <si>
    <t>1.9 – Distribuição das pessoas de 15 anos ou mais de idade, ocupadas em Alagoas – 2014-2015</t>
  </si>
  <si>
    <t>1.6 – Percentual de pessoas de 10 anos ou mais de idade, por anos de estudo em Alagoas - 2014-2015</t>
  </si>
  <si>
    <t>Alagoas – 2014-2015</t>
  </si>
  <si>
    <t>4.3 - Saldo (admissões-desligamentos), sem ajuste, por atividades econômicas, em Alagoas – 2011-2015</t>
  </si>
  <si>
    <t>infantil em Alagoas – 2014-2015</t>
  </si>
  <si>
    <t>1.8 – Esperança de vida ao nascer em Alagoas – 2014-2015</t>
  </si>
  <si>
    <t>Tipo de atividade</t>
  </si>
  <si>
    <t>Só estuda</t>
  </si>
  <si>
    <t>Estuda e trabalha</t>
  </si>
  <si>
    <t>Só trabalha</t>
  </si>
  <si>
    <t>Não estuda e não trabalha</t>
  </si>
  <si>
    <t>1.10 – Distribuição (%) de jovens de 15 a 29 anos de idade, por tipo de atividade, em Alagoas – 2014-2015</t>
  </si>
  <si>
    <t>Infantil (1)</t>
  </si>
  <si>
    <t xml:space="preserve">  Nota: (1) Inclui creche, classe de alfabetização - CA, maternal, jardim de infância etc.</t>
  </si>
  <si>
    <t>Distribuição (%) das pessoas que frequentam estabelecimentos de ensino</t>
  </si>
  <si>
    <t xml:space="preserve">  Fonte: PNUD/Atlas do Desenvolvimento Humano no Brasil 2013/ Fundação João Pinheiro</t>
  </si>
  <si>
    <t>1.12 – Índice de Desenvolvimento Humano, por tipo em Alagoas – 1991, 2000, 2010 e 2014</t>
  </si>
  <si>
    <t>4.4.4 - Receita arrecadada, por categoria econômica, em Alagoas - 2011-2015</t>
  </si>
  <si>
    <t>4.4.5 - Despesas realizadas, por categoria econômica, em Alagoas - 2011-2015</t>
  </si>
  <si>
    <t xml:space="preserve">                        e pelo Terminal da BRASKEM - 2011-2015</t>
  </si>
  <si>
    <t>POPULAÇÃO (mil pessoas)</t>
  </si>
  <si>
    <t>POPULAÇÃO POR COR OU RAÇA (mil pessoas)</t>
  </si>
  <si>
    <t>Profissional</t>
  </si>
  <si>
    <t>ESTABELECIMENTOS (*)</t>
  </si>
  <si>
    <t>1.1.2 - Número de estabelecimentos, por tipo de ensino,  em Alagoas – 2011-2015</t>
  </si>
  <si>
    <t>Especial (1)</t>
  </si>
  <si>
    <t xml:space="preserve">               (1) Escolas Exclusivamente Especializadas e/ou Classes Especiais do Ensino Regular e/ou Educação de Jovens e Adultos</t>
  </si>
  <si>
    <t>4.6 - Quantidade de acidentes de trabalho, segundo motivo, em Alagoas – 2011-2015</t>
  </si>
  <si>
    <t>Quilombos</t>
  </si>
  <si>
    <t>4.6.1 - Oferta hoteleira em Alagoas - 2015</t>
  </si>
  <si>
    <t xml:space="preserve">  NOTAS: CAT = Comunicação do Acidente do Trabalho; Os dados de 2012, 2013 e 2014 foram corrigidos pela Fonte</t>
  </si>
  <si>
    <r>
      <t>Petróleo Bruto  (m</t>
    </r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>)</t>
    </r>
  </si>
  <si>
    <r>
      <t>Gás Natural (1.000 m</t>
    </r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>)</t>
    </r>
  </si>
  <si>
    <r>
      <t>Líquido de Gás Natural  (m</t>
    </r>
    <r>
      <rPr>
        <b/>
        <vertAlign val="superscript"/>
        <sz val="6.5"/>
        <rFont val="Times New Roman"/>
        <family val="1"/>
      </rPr>
      <t>3</t>
    </r>
    <r>
      <rPr>
        <b/>
        <sz val="6.5"/>
        <rFont val="Times New Roman"/>
        <family val="1"/>
      </rPr>
      <t>)</t>
    </r>
  </si>
  <si>
    <t>PRODUÇÃO</t>
  </si>
  <si>
    <t>2.5.1 - Produção e valor da produção da aquicultura, por tipo de  produto, em Alagoas - 2013-2015</t>
  </si>
  <si>
    <t>Alagoas - 2014-2015</t>
  </si>
  <si>
    <t>1.5 – Distribuição (%) das pessoas que frequentam estabelecimento de ensino, por nível e rede de ensino em</t>
  </si>
  <si>
    <t xml:space="preserve">  Notas: (*) O mesmo estabelecimento pode oferecer mais de um nível/modalidade de ensino</t>
  </si>
  <si>
    <t xml:space="preserve">Profissional </t>
  </si>
  <si>
    <t xml:space="preserve">  </t>
  </si>
  <si>
    <t xml:space="preserve"> </t>
  </si>
  <si>
    <t>Pod. públicos</t>
  </si>
  <si>
    <t>Ser. públicos</t>
  </si>
  <si>
    <t>Com. próprio</t>
  </si>
  <si>
    <t>Ilu. Pública</t>
  </si>
  <si>
    <t>PIB a preço de mercado corrente (*)</t>
  </si>
  <si>
    <r>
      <t xml:space="preserve">PIB </t>
    </r>
    <r>
      <rPr>
        <b/>
        <i/>
        <sz val="7"/>
        <rFont val="Times New Roman"/>
        <family val="1"/>
      </rPr>
      <t>per capita (*)</t>
    </r>
  </si>
  <si>
    <t xml:space="preserve">  Nota: (*) PIB atualizado na base 2010</t>
  </si>
  <si>
    <t>Açúcares</t>
  </si>
  <si>
    <t>Álcool etílico</t>
  </si>
  <si>
    <t>Hidróxido de sódio</t>
  </si>
  <si>
    <t>Ácido acrílico, acrilamida</t>
  </si>
  <si>
    <t>Álcool polivinílico</t>
  </si>
  <si>
    <t>Coque de petróleo</t>
  </si>
  <si>
    <t xml:space="preserve">  Fonte: SEDETUR/ Boletim de Ocupação Hoteleira – BOH</t>
  </si>
  <si>
    <t>1.2.2 - Número de cursos, matrículas e concluintes, por categoria administrativa em Alagoas - 2011-2015</t>
  </si>
  <si>
    <t xml:space="preserve">  Fonte: SETUR/SEDETUR/ Boletim de Ocupação Hoteleira – BOH</t>
  </si>
  <si>
    <t xml:space="preserve"> Fonte: SETUR/SEDETUR/ Boletim de Ocupação Hoteleira – BOH</t>
  </si>
  <si>
    <t xml:space="preserve">  Fonte: MJ/ SEDS/ SSP-AL</t>
  </si>
  <si>
    <t>ANTAQ - Agência Nacional de Transporte Aquaviário</t>
  </si>
  <si>
    <t>ELETROBRÁS - Centrais Elétricas Brasileiras (Distribuidora de Alagoas)</t>
  </si>
  <si>
    <t>SECEX - Secretaria de Comércio Exterior</t>
  </si>
  <si>
    <t>SEDETUR - Secretaria de Estado do Desenvolvimento Econômico 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</si>
</sst>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.00_);_(* \(#,##0.00\);_(* &quot;-&quot;??_);_(@_)"/>
    <numFmt numFmtId="165" formatCode="#,##0.0"/>
    <numFmt numFmtId="166" formatCode="0.0"/>
    <numFmt numFmtId="167" formatCode="_(* #,##0_);_(* \(#,##0\);_(* &quot;-&quot;??_);_(@_)"/>
    <numFmt numFmtId="168" formatCode="0.000"/>
    <numFmt numFmtId="169" formatCode="#,##0;&quot;–&quot;#,##0;&quot;–&quot;"/>
    <numFmt numFmtId="170" formatCode="_-* #,##0_-;\-* #,##0_-;_-* &quot;-&quot;??_-;_-@_-"/>
    <numFmt numFmtId="171" formatCode="###\ ###\ ###\ ##0;\-###\ ###\ ###\ ##0;&quot;-&quot;"/>
    <numFmt numFmtId="172" formatCode="_(* #,##0.0_);_(* \(#,##0.0\);_(* &quot;-&quot;??_);_(@_)"/>
    <numFmt numFmtId="173" formatCode="###\ ###\ ###\ ##0_ ;\-###\ ###\ ###\ ##0_ ;&quot;- &quot;;@&quot; &quot;"/>
    <numFmt numFmtId="174" formatCode="#,##0_ ;\-#,##0\ "/>
    <numFmt numFmtId="175" formatCode="_-* #,##0.0_-;\-* #,##0.0_-;_-* &quot;-&quot;?_-;_-@_-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7"/>
      <color rgb="FF3379CD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3"/>
      <name val="Times New Roman"/>
      <family val="1"/>
    </font>
    <font>
      <b/>
      <sz val="7"/>
      <color rgb="FFFFFFFF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7"/>
      <color theme="0"/>
      <name val="Times New Roman"/>
      <family val="1"/>
    </font>
    <font>
      <b/>
      <shadow/>
      <sz val="10"/>
      <color rgb="FFFFFFFF"/>
      <name val="Times New Roman"/>
      <family val="1"/>
    </font>
    <font>
      <b/>
      <sz val="7"/>
      <name val="Times New Roman"/>
      <family val="1"/>
    </font>
    <font>
      <sz val="7"/>
      <color rgb="FFFF0000"/>
      <name val="Times New Roman"/>
      <family val="1"/>
    </font>
    <font>
      <b/>
      <sz val="5.5"/>
      <name val="Times New Roman"/>
      <family val="1"/>
    </font>
    <font>
      <sz val="5.5"/>
      <name val="Times New Roman"/>
      <family val="1"/>
    </font>
    <font>
      <sz val="7"/>
      <color indexed="10"/>
      <name val="Times New Roman"/>
      <family val="1"/>
    </font>
    <font>
      <sz val="6.5"/>
      <name val="Times New Roman"/>
      <family val="1"/>
    </font>
    <font>
      <sz val="8"/>
      <name val="Times New Roman"/>
      <family val="1"/>
    </font>
    <font>
      <sz val="7"/>
      <color theme="1"/>
      <name val="Times New Roman"/>
      <family val="1"/>
    </font>
    <font>
      <sz val="6"/>
      <name val="Times New Roman"/>
      <family val="1"/>
    </font>
    <font>
      <b/>
      <shadow/>
      <sz val="10"/>
      <color indexed="9"/>
      <name val="Times New Roman"/>
      <family val="1"/>
    </font>
    <font>
      <b/>
      <sz val="7"/>
      <color indexed="12"/>
      <name val="Times New Roman"/>
      <family val="1"/>
    </font>
    <font>
      <b/>
      <sz val="7"/>
      <color theme="1" tint="0.499984740745262"/>
      <name val="Times New Roman"/>
      <family val="1"/>
    </font>
    <font>
      <sz val="7"/>
      <color rgb="FF008000"/>
      <name val="Times New Roman"/>
      <family val="1"/>
    </font>
    <font>
      <sz val="7"/>
      <color indexed="17"/>
      <name val="Times New Roman"/>
      <family val="1"/>
    </font>
    <font>
      <b/>
      <sz val="6"/>
      <name val="Times New Roman"/>
      <family val="1"/>
    </font>
    <font>
      <b/>
      <sz val="7"/>
      <color rgb="FF008000"/>
      <name val="Times New Roman"/>
      <family val="1"/>
    </font>
    <font>
      <b/>
      <sz val="7"/>
      <color rgb="FF009200"/>
      <name val="Times New Roman"/>
      <family val="1"/>
    </font>
    <font>
      <b/>
      <sz val="7"/>
      <color indexed="17"/>
      <name val="Times New Roman"/>
      <family val="1"/>
    </font>
    <font>
      <sz val="7"/>
      <color rgb="FF009200"/>
      <name val="Times New Roman"/>
      <family val="1"/>
    </font>
    <font>
      <b/>
      <sz val="6.5"/>
      <color rgb="FF000000"/>
      <name val="Times New Roman"/>
      <family val="1"/>
    </font>
    <font>
      <b/>
      <shadow/>
      <sz val="10"/>
      <color theme="0"/>
      <name val="Times New Roman"/>
      <family val="1"/>
    </font>
    <font>
      <b/>
      <sz val="8"/>
      <name val="Times New Roman"/>
      <family val="1"/>
    </font>
    <font>
      <b/>
      <sz val="7"/>
      <color rgb="FFC00000"/>
      <name val="Times New Roman"/>
      <family val="1"/>
    </font>
    <font>
      <sz val="7"/>
      <color indexed="8"/>
      <name val="Times New Roman"/>
      <family val="1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sz val="9"/>
      <name val="Times New Roman"/>
      <family val="1"/>
    </font>
    <font>
      <b/>
      <vertAlign val="superscript"/>
      <sz val="7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b/>
      <sz val="6.5"/>
      <name val="Times New Roman"/>
      <family val="1"/>
    </font>
    <font>
      <sz val="7"/>
      <color indexed="12"/>
      <name val="Times New Roman"/>
      <family val="1"/>
    </font>
    <font>
      <sz val="5"/>
      <name val="Times New Roman"/>
      <family val="1"/>
    </font>
    <font>
      <b/>
      <sz val="7"/>
      <color indexed="10"/>
      <name val="Times New Roman"/>
      <family val="1"/>
    </font>
    <font>
      <b/>
      <i/>
      <sz val="7"/>
      <color rgb="FFC00000"/>
      <name val="Times New Roman"/>
      <family val="1"/>
    </font>
    <font>
      <sz val="7"/>
      <color rgb="FFC00000"/>
      <name val="Times New Roman"/>
      <family val="1"/>
    </font>
    <font>
      <i/>
      <sz val="7"/>
      <color rgb="FFC00000"/>
      <name val="Times New Roman"/>
      <family val="1"/>
    </font>
    <font>
      <b/>
      <i/>
      <sz val="7"/>
      <name val="Times New Roman"/>
      <family val="1"/>
    </font>
    <font>
      <b/>
      <sz val="7"/>
      <color rgb="FF3379CD"/>
      <name val="Times New Roman"/>
      <family val="1"/>
    </font>
    <font>
      <b/>
      <sz val="6"/>
      <color theme="1"/>
      <name val="Times New Roman"/>
      <family val="1"/>
    </font>
    <font>
      <sz val="6.5"/>
      <color rgb="FF000000"/>
      <name val="Times New Roman"/>
      <family val="1"/>
    </font>
    <font>
      <sz val="7"/>
      <color indexed="30"/>
      <name val="Times New Roman"/>
      <family val="1"/>
    </font>
    <font>
      <sz val="6.5"/>
      <color theme="1"/>
      <name val="Times New Roman"/>
      <family val="1"/>
    </font>
    <font>
      <b/>
      <sz val="6.5"/>
      <color theme="1"/>
      <name val="Times New Roman"/>
      <family val="1"/>
    </font>
    <font>
      <b/>
      <sz val="6.2"/>
      <name val="Times New Roman"/>
      <family val="1"/>
    </font>
    <font>
      <sz val="6.2"/>
      <name val="Times New Roman"/>
      <family val="1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4"/>
      <name val="Times New Roman"/>
      <family val="1"/>
    </font>
    <font>
      <sz val="8"/>
      <color rgb="FF000000"/>
      <name val="Verdana"/>
      <family val="2"/>
    </font>
    <font>
      <sz val="10"/>
      <name val="Arial"/>
    </font>
    <font>
      <b/>
      <vertAlign val="superscript"/>
      <sz val="6.5"/>
      <name val="Times New Roman"/>
      <family val="1"/>
    </font>
    <font>
      <b/>
      <sz val="5.5"/>
      <color rgb="FF000000"/>
      <name val="Times New Roman"/>
      <family val="1"/>
    </font>
    <font>
      <sz val="5.5"/>
      <name val="Arial"/>
      <family val="2"/>
    </font>
    <font>
      <sz val="3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79CD"/>
        <bgColor indexed="64"/>
      </patternFill>
    </fill>
    <fill>
      <patternFill patternType="solid">
        <fgColor rgb="FF0092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15628C"/>
        <bgColor indexed="64"/>
      </patternFill>
    </fill>
    <fill>
      <patternFill patternType="solid">
        <fgColor rgb="FFECF2F8"/>
        <bgColor indexed="64"/>
      </patternFill>
    </fill>
    <fill>
      <patternFill patternType="solid">
        <fgColor rgb="FFF9F0EF"/>
        <bgColor indexed="64"/>
      </patternFill>
    </fill>
    <fill>
      <patternFill patternType="solid">
        <fgColor rgb="FFF5F8EE"/>
        <bgColor indexed="64"/>
      </patternFill>
    </fill>
  </fills>
  <borders count="46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009200"/>
      </bottom>
      <diagonal/>
    </border>
    <border>
      <left style="thin">
        <color rgb="FF009200"/>
      </left>
      <right style="thin">
        <color rgb="FF009200"/>
      </right>
      <top style="thin">
        <color rgb="FF009200"/>
      </top>
      <bottom style="thin">
        <color rgb="FF009200"/>
      </bottom>
      <diagonal/>
    </border>
    <border>
      <left style="thin">
        <color rgb="FF009200"/>
      </left>
      <right/>
      <top style="thin">
        <color rgb="FF009200"/>
      </top>
      <bottom style="thin">
        <color rgb="FF009200"/>
      </bottom>
      <diagonal/>
    </border>
    <border>
      <left/>
      <right style="thin">
        <color rgb="FF009200"/>
      </right>
      <top style="thin">
        <color rgb="FF009200"/>
      </top>
      <bottom style="thin">
        <color rgb="FF009200"/>
      </bottom>
      <diagonal/>
    </border>
    <border>
      <left/>
      <right/>
      <top/>
      <bottom style="thin">
        <color rgb="FF3379CD"/>
      </bottom>
      <diagonal/>
    </border>
    <border>
      <left/>
      <right/>
      <top style="thin">
        <color rgb="FF3379CD"/>
      </top>
      <bottom style="thin">
        <color rgb="FF3379CD"/>
      </bottom>
      <diagonal/>
    </border>
    <border>
      <left/>
      <right style="thin">
        <color rgb="FF3379CD"/>
      </right>
      <top style="thin">
        <color rgb="FF3379CD"/>
      </top>
      <bottom style="thin">
        <color rgb="FF3379CD"/>
      </bottom>
      <diagonal/>
    </border>
    <border>
      <left style="thin">
        <color rgb="FF3379CD"/>
      </left>
      <right style="thin">
        <color rgb="FF3379CD"/>
      </right>
      <top style="thin">
        <color rgb="FF3379CD"/>
      </top>
      <bottom style="thin">
        <color rgb="FF3379CD"/>
      </bottom>
      <diagonal/>
    </border>
    <border>
      <left style="thin">
        <color rgb="FF3379CD"/>
      </left>
      <right/>
      <top style="thin">
        <color rgb="FF3379CD"/>
      </top>
      <bottom style="thin">
        <color rgb="FF3379CD"/>
      </bottom>
      <diagonal/>
    </border>
    <border>
      <left/>
      <right style="thin">
        <color rgb="FF3379CD"/>
      </right>
      <top style="thin">
        <color rgb="FF3379CD"/>
      </top>
      <bottom/>
      <diagonal/>
    </border>
    <border>
      <left style="thin">
        <color rgb="FF3379CD"/>
      </left>
      <right style="thin">
        <color rgb="FF3379CD"/>
      </right>
      <top style="thin">
        <color rgb="FF3379CD"/>
      </top>
      <bottom/>
      <diagonal/>
    </border>
    <border>
      <left style="thin">
        <color rgb="FF3379CD"/>
      </left>
      <right/>
      <top style="thin">
        <color rgb="FF3379CD"/>
      </top>
      <bottom/>
      <diagonal/>
    </border>
    <border>
      <left/>
      <right style="thin">
        <color rgb="FF3379CD"/>
      </right>
      <top/>
      <bottom/>
      <diagonal/>
    </border>
    <border>
      <left style="thin">
        <color rgb="FF3379CD"/>
      </left>
      <right style="thin">
        <color rgb="FF3379CD"/>
      </right>
      <top/>
      <bottom/>
      <diagonal/>
    </border>
    <border>
      <left style="thin">
        <color rgb="FF3379CD"/>
      </left>
      <right/>
      <top/>
      <bottom/>
      <diagonal/>
    </border>
    <border>
      <left/>
      <right style="thin">
        <color rgb="FF3379CD"/>
      </right>
      <top/>
      <bottom style="thin">
        <color rgb="FF3379CD"/>
      </bottom>
      <diagonal/>
    </border>
    <border>
      <left style="thin">
        <color rgb="FF3379CD"/>
      </left>
      <right style="thin">
        <color rgb="FF3379CD"/>
      </right>
      <top/>
      <bottom style="thin">
        <color rgb="FF3379CD"/>
      </bottom>
      <diagonal/>
    </border>
    <border>
      <left style="thin">
        <color rgb="FF3379CD"/>
      </left>
      <right/>
      <top/>
      <bottom style="thin">
        <color rgb="FF3379CD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15">
    <xf numFmtId="0" fontId="0" fillId="0" borderId="0"/>
    <xf numFmtId="0" fontId="3" fillId="0" borderId="0"/>
    <xf numFmtId="0" fontId="5" fillId="0" borderId="0"/>
    <xf numFmtId="164" fontId="2" fillId="0" borderId="0" applyFont="0" applyFill="0" applyBorder="0" applyAlignment="0" applyProtection="0"/>
    <xf numFmtId="0" fontId="4" fillId="0" borderId="0"/>
    <xf numFmtId="169" fontId="3" fillId="0" borderId="0" applyFont="0" applyFill="0" applyBorder="0" applyAlignment="0" applyProtection="0"/>
    <xf numFmtId="0" fontId="4" fillId="0" borderId="0"/>
    <xf numFmtId="0" fontId="6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66" fillId="0" borderId="0"/>
  </cellStyleXfs>
  <cellXfs count="742">
    <xf numFmtId="0" fontId="0" fillId="0" borderId="0" xfId="0"/>
    <xf numFmtId="0" fontId="7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indent="2"/>
    </xf>
    <xf numFmtId="0" fontId="11" fillId="6" borderId="0" xfId="0" applyFont="1" applyFill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1" fillId="6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 indent="3"/>
    </xf>
    <xf numFmtId="0" fontId="11" fillId="11" borderId="0" xfId="0" applyFont="1" applyFill="1" applyAlignment="1">
      <alignment vertical="center" wrapText="1"/>
    </xf>
    <xf numFmtId="0" fontId="11" fillId="11" borderId="0" xfId="0" applyFont="1" applyFill="1" applyAlignment="1">
      <alignment horizontal="right" vertical="center" wrapText="1" indent="3"/>
    </xf>
    <xf numFmtId="0" fontId="11" fillId="7" borderId="0" xfId="0" applyFont="1" applyFill="1" applyAlignment="1">
      <alignment horizontal="left" vertical="center" wrapText="1"/>
    </xf>
    <xf numFmtId="0" fontId="11" fillId="7" borderId="0" xfId="0" applyFont="1" applyFill="1" applyAlignment="1">
      <alignment horizontal="right" vertical="center" wrapText="1" indent="3"/>
    </xf>
    <xf numFmtId="0" fontId="11" fillId="13" borderId="0" xfId="0" applyFont="1" applyFill="1" applyAlignment="1">
      <alignment horizontal="left" vertical="center" wrapText="1"/>
    </xf>
    <xf numFmtId="0" fontId="11" fillId="13" borderId="0" xfId="0" applyFont="1" applyFill="1" applyAlignment="1">
      <alignment horizontal="right" vertical="center" wrapText="1" indent="3"/>
    </xf>
    <xf numFmtId="0" fontId="11" fillId="14" borderId="0" xfId="0" applyFont="1" applyFill="1" applyAlignment="1">
      <alignment vertical="center" wrapText="1"/>
    </xf>
    <xf numFmtId="0" fontId="11" fillId="14" borderId="0" xfId="0" applyFont="1" applyFill="1" applyAlignment="1">
      <alignment horizontal="right" vertical="center" wrapText="1" indent="3"/>
    </xf>
    <xf numFmtId="0" fontId="14" fillId="17" borderId="0" xfId="0" applyFont="1" applyFill="1" applyAlignment="1">
      <alignment vertical="center"/>
    </xf>
    <xf numFmtId="0" fontId="9" fillId="17" borderId="0" xfId="0" applyFont="1" applyFill="1" applyAlignment="1">
      <alignment horizontal="right" vertical="center" indent="2"/>
    </xf>
    <xf numFmtId="0" fontId="15" fillId="10" borderId="0" xfId="0" applyFont="1" applyFill="1" applyAlignment="1">
      <alignment vertical="center"/>
    </xf>
    <xf numFmtId="0" fontId="12" fillId="0" borderId="0" xfId="0" applyFont="1"/>
    <xf numFmtId="0" fontId="12" fillId="0" borderId="0" xfId="0" applyFont="1" applyFill="1"/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 indent="1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Alignment="1">
      <alignment horizontal="left" indent="3"/>
    </xf>
    <xf numFmtId="0" fontId="22" fillId="0" borderId="0" xfId="0" applyFont="1" applyFill="1" applyBorder="1" applyAlignment="1">
      <alignment horizontal="right" wrapText="1"/>
    </xf>
    <xf numFmtId="0" fontId="12" fillId="0" borderId="0" xfId="0" applyFont="1" applyBorder="1"/>
    <xf numFmtId="0" fontId="12" fillId="0" borderId="0" xfId="0" applyFont="1" applyBorder="1" applyAlignment="1">
      <alignment vertical="center" wrapText="1"/>
    </xf>
    <xf numFmtId="0" fontId="12" fillId="0" borderId="0" xfId="8" applyFont="1"/>
    <xf numFmtId="164" fontId="12" fillId="0" borderId="0" xfId="3" applyFont="1"/>
    <xf numFmtId="164" fontId="12" fillId="0" borderId="0" xfId="3" applyFont="1" applyBorder="1"/>
    <xf numFmtId="0" fontId="18" fillId="0" borderId="0" xfId="8" applyFont="1" applyAlignment="1">
      <alignment vertical="center"/>
    </xf>
    <xf numFmtId="0" fontId="16" fillId="0" borderId="0" xfId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/>
    <xf numFmtId="164" fontId="12" fillId="0" borderId="0" xfId="3" applyFont="1" applyFill="1" applyBorder="1"/>
    <xf numFmtId="172" fontId="12" fillId="0" borderId="0" xfId="3" applyNumberFormat="1" applyFont="1" applyFill="1" applyBorder="1"/>
    <xf numFmtId="0" fontId="12" fillId="0" borderId="0" xfId="0" applyNumberFormat="1" applyFont="1" applyAlignment="1"/>
    <xf numFmtId="166" fontId="12" fillId="0" borderId="0" xfId="0" applyNumberFormat="1" applyFont="1" applyAlignment="1">
      <alignment vertical="center"/>
    </xf>
    <xf numFmtId="172" fontId="12" fillId="0" borderId="0" xfId="3" applyNumberFormat="1" applyFont="1" applyAlignment="1">
      <alignment vertical="center"/>
    </xf>
    <xf numFmtId="0" fontId="12" fillId="0" borderId="0" xfId="0" applyFont="1" applyAlignment="1">
      <alignment horizontal="left" vertical="center" indent="3"/>
    </xf>
    <xf numFmtId="172" fontId="12" fillId="0" borderId="0" xfId="3" applyNumberFormat="1" applyFont="1" applyBorder="1" applyAlignment="1">
      <alignment vertical="center"/>
    </xf>
    <xf numFmtId="0" fontId="24" fillId="0" borderId="0" xfId="0" applyNumberFormat="1" applyFont="1" applyAlignment="1"/>
    <xf numFmtId="0" fontId="12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72" fontId="12" fillId="0" borderId="0" xfId="3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vertical="center"/>
    </xf>
    <xf numFmtId="165" fontId="12" fillId="0" borderId="0" xfId="3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28" fillId="0" borderId="0" xfId="8" applyFont="1" applyFill="1" applyAlignment="1">
      <alignment horizontal="left" vertical="center" indent="1"/>
    </xf>
    <xf numFmtId="0" fontId="12" fillId="0" borderId="0" xfId="8" applyFont="1" applyAlignment="1">
      <alignment vertical="center"/>
    </xf>
    <xf numFmtId="0" fontId="30" fillId="0" borderId="0" xfId="8" applyFont="1" applyAlignment="1">
      <alignment vertical="center"/>
    </xf>
    <xf numFmtId="3" fontId="16" fillId="0" borderId="0" xfId="8" applyNumberFormat="1" applyFont="1" applyBorder="1" applyAlignment="1">
      <alignment horizontal="right" vertical="center" wrapText="1" indent="1"/>
    </xf>
    <xf numFmtId="3" fontId="12" fillId="0" borderId="0" xfId="8" applyNumberFormat="1" applyFont="1"/>
    <xf numFmtId="0" fontId="31" fillId="0" borderId="0" xfId="0" applyFont="1" applyAlignment="1">
      <alignment vertical="center"/>
    </xf>
    <xf numFmtId="0" fontId="28" fillId="0" borderId="0" xfId="0" applyFont="1" applyFill="1" applyAlignment="1">
      <alignment horizontal="left" vertical="center" indent="1"/>
    </xf>
    <xf numFmtId="3" fontId="16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8" fillId="0" borderId="0" xfId="0" applyFont="1" applyFill="1" applyAlignment="1">
      <alignment horizontal="left" indent="1"/>
    </xf>
    <xf numFmtId="0" fontId="24" fillId="0" borderId="0" xfId="0" applyFont="1"/>
    <xf numFmtId="169" fontId="12" fillId="0" borderId="0" xfId="0" applyNumberFormat="1" applyFont="1" applyAlignment="1">
      <alignment horizontal="right"/>
    </xf>
    <xf numFmtId="167" fontId="12" fillId="0" borderId="0" xfId="3" applyNumberFormat="1" applyFont="1"/>
    <xf numFmtId="169" fontId="12" fillId="0" borderId="0" xfId="2" applyNumberFormat="1" applyFont="1" applyAlignment="1">
      <alignment horizontal="right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Fill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3" fontId="9" fillId="0" borderId="0" xfId="0" applyNumberFormat="1" applyFont="1"/>
    <xf numFmtId="0" fontId="29" fillId="0" borderId="0" xfId="0" applyFont="1" applyFill="1" applyAlignment="1">
      <alignment horizontal="left" vertical="center" indent="1"/>
    </xf>
    <xf numFmtId="167" fontId="12" fillId="0" borderId="0" xfId="3" applyNumberFormat="1" applyFont="1" applyBorder="1" applyAlignment="1">
      <alignment vertical="center"/>
    </xf>
    <xf numFmtId="0" fontId="32" fillId="0" borderId="0" xfId="0" applyFont="1" applyFill="1" applyAlignment="1">
      <alignment vertical="center"/>
    </xf>
    <xf numFmtId="3" fontId="12" fillId="0" borderId="0" xfId="0" applyNumberFormat="1" applyFont="1" applyAlignment="1">
      <alignment horizontal="right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Border="1" applyAlignment="1">
      <alignment vertical="center"/>
    </xf>
    <xf numFmtId="49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4" fontId="12" fillId="0" borderId="0" xfId="3" applyFont="1" applyAlignment="1">
      <alignment horizontal="left" vertical="center"/>
    </xf>
    <xf numFmtId="166" fontId="16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indent="2"/>
    </xf>
    <xf numFmtId="0" fontId="16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 indent="1"/>
    </xf>
    <xf numFmtId="49" fontId="12" fillId="0" borderId="0" xfId="0" applyNumberFormat="1" applyFont="1" applyAlignment="1">
      <alignment horizontal="left" vertical="center" indent="2"/>
    </xf>
    <xf numFmtId="0" fontId="36" fillId="7" borderId="0" xfId="0" applyFont="1" applyFill="1" applyAlignment="1">
      <alignment vertical="center"/>
    </xf>
    <xf numFmtId="0" fontId="12" fillId="7" borderId="0" xfId="0" applyFont="1" applyFill="1" applyAlignment="1">
      <alignment vertical="center"/>
    </xf>
    <xf numFmtId="0" fontId="12" fillId="0" borderId="0" xfId="0" applyFont="1" applyBorder="1" applyAlignment="1">
      <alignment horizontal="right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Border="1"/>
    <xf numFmtId="3" fontId="16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left" vertical="center" indent="1"/>
    </xf>
    <xf numFmtId="3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left" vertical="center" indent="3"/>
    </xf>
    <xf numFmtId="0" fontId="16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 indent="1"/>
    </xf>
    <xf numFmtId="3" fontId="16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horizontal="left" vertical="center" wrapText="1" indent="1"/>
    </xf>
    <xf numFmtId="0" fontId="38" fillId="0" borderId="0" xfId="0" applyFont="1" applyAlignment="1">
      <alignment horizontal="left" vertical="center" indent="1"/>
    </xf>
    <xf numFmtId="0" fontId="12" fillId="0" borderId="0" xfId="0" applyFont="1" applyFill="1" applyAlignment="1">
      <alignment horizontal="left" vertical="center" indent="2"/>
    </xf>
    <xf numFmtId="3" fontId="16" fillId="0" borderId="0" xfId="0" applyNumberFormat="1" applyFont="1" applyBorder="1" applyAlignment="1">
      <alignment horizontal="right" vertical="center" indent="2"/>
    </xf>
    <xf numFmtId="164" fontId="12" fillId="0" borderId="0" xfId="3" applyFont="1" applyAlignment="1">
      <alignment vertical="center"/>
    </xf>
    <xf numFmtId="0" fontId="12" fillId="0" borderId="0" xfId="0" applyFont="1" applyAlignment="1">
      <alignment horizontal="left" vertical="center" indent="5"/>
    </xf>
    <xf numFmtId="0" fontId="24" fillId="0" borderId="0" xfId="0" applyFont="1" applyAlignment="1">
      <alignment horizontal="left" vertical="center" wrapText="1" indent="1"/>
    </xf>
    <xf numFmtId="3" fontId="24" fillId="0" borderId="0" xfId="0" applyNumberFormat="1" applyFont="1" applyAlignment="1">
      <alignment vertical="center"/>
    </xf>
    <xf numFmtId="0" fontId="38" fillId="0" borderId="0" xfId="0" applyFont="1" applyFill="1" applyAlignment="1">
      <alignment horizontal="left" vertical="center" indent="1"/>
    </xf>
    <xf numFmtId="0" fontId="40" fillId="0" borderId="0" xfId="0" applyFont="1" applyAlignment="1"/>
    <xf numFmtId="170" fontId="41" fillId="0" borderId="0" xfId="3" applyNumberFormat="1" applyFont="1" applyBorder="1"/>
    <xf numFmtId="0" fontId="12" fillId="0" borderId="0" xfId="0" applyFont="1" applyAlignment="1">
      <alignment vertical="center" wrapText="1"/>
    </xf>
    <xf numFmtId="0" fontId="16" fillId="0" borderId="0" xfId="0" applyFont="1" applyAlignment="1">
      <alignment vertical="top"/>
    </xf>
    <xf numFmtId="0" fontId="12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38" fillId="0" borderId="0" xfId="0" applyFont="1" applyAlignment="1">
      <alignment horizontal="left" vertical="center"/>
    </xf>
    <xf numFmtId="165" fontId="12" fillId="0" borderId="0" xfId="0" applyNumberFormat="1" applyFont="1" applyAlignment="1">
      <alignment vertical="center"/>
    </xf>
    <xf numFmtId="3" fontId="44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/>
    <xf numFmtId="0" fontId="45" fillId="0" borderId="0" xfId="0" applyFont="1"/>
    <xf numFmtId="3" fontId="16" fillId="0" borderId="0" xfId="0" applyNumberFormat="1" applyFont="1" applyBorder="1" applyAlignment="1">
      <alignment horizontal="right" vertical="center" wrapText="1" indent="1"/>
    </xf>
    <xf numFmtId="0" fontId="16" fillId="0" borderId="0" xfId="0" applyFont="1" applyFill="1" applyBorder="1" applyAlignment="1">
      <alignment vertical="center" wrapText="1"/>
    </xf>
    <xf numFmtId="0" fontId="38" fillId="0" borderId="0" xfId="0" applyFont="1" applyFill="1" applyAlignment="1">
      <alignment vertical="center"/>
    </xf>
    <xf numFmtId="0" fontId="21" fillId="0" borderId="0" xfId="0" applyFont="1" applyAlignment="1">
      <alignment horizontal="left" vertical="center" wrapText="1"/>
    </xf>
    <xf numFmtId="3" fontId="21" fillId="0" borderId="0" xfId="0" applyNumberFormat="1" applyFont="1" applyAlignment="1">
      <alignment horizontal="right" vertical="center"/>
    </xf>
    <xf numFmtId="3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 wrapText="1"/>
    </xf>
    <xf numFmtId="3" fontId="21" fillId="0" borderId="0" xfId="0" applyNumberFormat="1" applyFont="1" applyFill="1" applyAlignment="1">
      <alignment vertical="center"/>
    </xf>
    <xf numFmtId="0" fontId="19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51" fillId="0" borderId="0" xfId="0" applyFont="1" applyFill="1" applyAlignment="1">
      <alignment horizontal="left" vertical="center" indent="1"/>
    </xf>
    <xf numFmtId="0" fontId="12" fillId="0" borderId="0" xfId="0" applyFont="1" applyAlignment="1">
      <alignment vertical="top"/>
    </xf>
    <xf numFmtId="0" fontId="7" fillId="0" borderId="0" xfId="0" applyFont="1" applyFill="1" applyAlignment="1">
      <alignment horizontal="left" vertical="center" indent="1"/>
    </xf>
    <xf numFmtId="0" fontId="47" fillId="0" borderId="0" xfId="0" applyFont="1" applyFill="1" applyAlignment="1">
      <alignment horizontal="left" vertical="center" indent="1"/>
    </xf>
    <xf numFmtId="169" fontId="12" fillId="0" borderId="0" xfId="0" applyNumberFormat="1" applyFont="1" applyBorder="1" applyAlignment="1" applyProtection="1">
      <alignment horizontal="right" indent="1"/>
    </xf>
    <xf numFmtId="169" fontId="16" fillId="0" borderId="0" xfId="0" applyNumberFormat="1" applyFont="1" applyBorder="1" applyAlignment="1">
      <alignment horizontal="right" indent="1"/>
    </xf>
    <xf numFmtId="169" fontId="12" fillId="0" borderId="0" xfId="0" applyNumberFormat="1" applyFont="1" applyBorder="1" applyAlignment="1">
      <alignment horizontal="right" indent="1"/>
    </xf>
    <xf numFmtId="0" fontId="18" fillId="0" borderId="0" xfId="0" applyFont="1" applyAlignment="1">
      <alignment horizontal="left" vertical="top"/>
    </xf>
    <xf numFmtId="174" fontId="23" fillId="0" borderId="0" xfId="3" applyNumberFormat="1" applyFont="1" applyAlignment="1"/>
    <xf numFmtId="174" fontId="12" fillId="0" borderId="0" xfId="0" applyNumberFormat="1" applyFont="1"/>
    <xf numFmtId="170" fontId="23" fillId="0" borderId="0" xfId="3" applyNumberFormat="1" applyFont="1"/>
    <xf numFmtId="170" fontId="23" fillId="0" borderId="0" xfId="3" applyNumberFormat="1" applyFont="1" applyBorder="1" applyAlignment="1">
      <alignment horizontal="right"/>
    </xf>
    <xf numFmtId="170" fontId="23" fillId="0" borderId="0" xfId="3" applyNumberFormat="1" applyFont="1" applyBorder="1"/>
    <xf numFmtId="0" fontId="54" fillId="0" borderId="0" xfId="0" applyFont="1" applyFill="1" applyAlignment="1">
      <alignment horizontal="left" vertical="center"/>
    </xf>
    <xf numFmtId="0" fontId="54" fillId="0" borderId="0" xfId="0" applyFont="1" applyAlignment="1">
      <alignment vertical="center"/>
    </xf>
    <xf numFmtId="4" fontId="55" fillId="0" borderId="0" xfId="0" applyNumberFormat="1" applyFont="1" applyFill="1" applyBorder="1"/>
    <xf numFmtId="2" fontId="12" fillId="0" borderId="0" xfId="0" applyNumberFormat="1" applyFon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47" fillId="0" borderId="0" xfId="1" applyFont="1" applyAlignment="1">
      <alignment horizontal="left" vertical="center" indent="1"/>
    </xf>
    <xf numFmtId="0" fontId="12" fillId="0" borderId="0" xfId="1" applyFont="1" applyAlignment="1">
      <alignment vertical="center"/>
    </xf>
    <xf numFmtId="0" fontId="12" fillId="0" borderId="0" xfId="9" applyFont="1" applyBorder="1" applyAlignment="1">
      <alignment vertical="center"/>
    </xf>
    <xf numFmtId="0" fontId="12" fillId="0" borderId="0" xfId="1" applyFont="1"/>
    <xf numFmtId="171" fontId="16" fillId="0" borderId="0" xfId="4" applyNumberFormat="1" applyFont="1" applyAlignment="1">
      <alignment horizontal="right"/>
    </xf>
    <xf numFmtId="171" fontId="12" fillId="0" borderId="0" xfId="9" applyNumberFormat="1" applyFont="1" applyBorder="1" applyAlignment="1"/>
    <xf numFmtId="0" fontId="54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3"/>
    </xf>
    <xf numFmtId="0" fontId="25" fillId="6" borderId="0" xfId="0" applyFont="1" applyFill="1" applyAlignment="1">
      <alignment horizontal="left" vertical="center"/>
    </xf>
    <xf numFmtId="49" fontId="47" fillId="0" borderId="0" xfId="0" applyNumberFormat="1" applyFont="1" applyAlignment="1">
      <alignment horizontal="left" vertical="center" indent="1"/>
    </xf>
    <xf numFmtId="0" fontId="48" fillId="0" borderId="0" xfId="0" applyFont="1" applyAlignment="1">
      <alignment horizontal="left" indent="1"/>
    </xf>
    <xf numFmtId="0" fontId="21" fillId="0" borderId="0" xfId="0" applyFont="1" applyAlignment="1">
      <alignment horizontal="left" vertical="center"/>
    </xf>
    <xf numFmtId="174" fontId="58" fillId="0" borderId="0" xfId="3" applyNumberFormat="1" applyFont="1" applyAlignment="1"/>
    <xf numFmtId="174" fontId="58" fillId="0" borderId="0" xfId="3" applyNumberFormat="1" applyFont="1" applyBorder="1" applyAlignment="1"/>
    <xf numFmtId="0" fontId="58" fillId="0" borderId="0" xfId="0" applyFont="1"/>
    <xf numFmtId="174" fontId="58" fillId="0" borderId="0" xfId="3" applyNumberFormat="1" applyFont="1" applyAlignment="1">
      <alignment horizontal="right"/>
    </xf>
    <xf numFmtId="0" fontId="58" fillId="0" borderId="0" xfId="0" applyFont="1" applyBorder="1"/>
    <xf numFmtId="174" fontId="58" fillId="0" borderId="0" xfId="3" applyNumberFormat="1" applyFont="1" applyBorder="1" applyAlignment="1">
      <alignment horizontal="right"/>
    </xf>
    <xf numFmtId="0" fontId="18" fillId="0" borderId="0" xfId="0" applyFont="1" applyAlignment="1">
      <alignment vertical="top"/>
    </xf>
    <xf numFmtId="0" fontId="2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/>
    </xf>
    <xf numFmtId="3" fontId="21" fillId="0" borderId="0" xfId="0" applyNumberFormat="1" applyFont="1" applyFill="1" applyBorder="1" applyAlignment="1">
      <alignment horizontal="right" vertical="center" indent="1"/>
    </xf>
    <xf numFmtId="3" fontId="46" fillId="0" borderId="0" xfId="0" applyNumberFormat="1" applyFont="1" applyBorder="1" applyAlignment="1">
      <alignment horizontal="right" vertical="center" wrapText="1" indent="1"/>
    </xf>
    <xf numFmtId="3" fontId="21" fillId="0" borderId="0" xfId="0" applyNumberFormat="1" applyFont="1" applyFill="1" applyBorder="1" applyAlignment="1">
      <alignment horizontal="right" vertical="center" wrapText="1" indent="1"/>
    </xf>
    <xf numFmtId="3" fontId="21" fillId="0" borderId="0" xfId="0" applyNumberFormat="1" applyFont="1" applyAlignment="1">
      <alignment horizontal="right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3" fontId="21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 wrapText="1" indent="1"/>
    </xf>
    <xf numFmtId="165" fontId="21" fillId="0" borderId="0" xfId="0" applyNumberFormat="1" applyFont="1" applyBorder="1" applyAlignment="1">
      <alignment horizontal="right" vertical="center" wrapText="1" indent="1"/>
    </xf>
    <xf numFmtId="3" fontId="46" fillId="0" borderId="0" xfId="3" applyNumberFormat="1" applyFont="1" applyBorder="1" applyAlignment="1">
      <alignment horizontal="right" vertical="center" wrapText="1" indent="1"/>
    </xf>
    <xf numFmtId="3" fontId="21" fillId="0" borderId="0" xfId="3" applyNumberFormat="1" applyFont="1" applyBorder="1" applyAlignment="1">
      <alignment horizontal="right" indent="1"/>
    </xf>
    <xf numFmtId="0" fontId="21" fillId="0" borderId="0" xfId="9" applyFont="1" applyBorder="1" applyAlignment="1">
      <alignment horizontal="center" vertical="center" wrapText="1"/>
    </xf>
    <xf numFmtId="167" fontId="46" fillId="0" borderId="0" xfId="5" applyNumberFormat="1" applyFont="1" applyBorder="1" applyAlignment="1">
      <alignment vertical="center" wrapText="1"/>
    </xf>
    <xf numFmtId="0" fontId="21" fillId="0" borderId="0" xfId="9" applyFont="1" applyBorder="1" applyAlignment="1">
      <alignment vertical="center"/>
    </xf>
    <xf numFmtId="0" fontId="21" fillId="0" borderId="6" xfId="9" applyFont="1" applyBorder="1" applyAlignment="1">
      <alignment horizontal="center" vertical="center" wrapText="1"/>
    </xf>
    <xf numFmtId="167" fontId="46" fillId="0" borderId="6" xfId="5" applyNumberFormat="1" applyFont="1" applyBorder="1" applyAlignment="1">
      <alignment vertical="center" wrapText="1"/>
    </xf>
    <xf numFmtId="0" fontId="21" fillId="0" borderId="6" xfId="9" applyFont="1" applyBorder="1" applyAlignment="1">
      <alignment vertical="center"/>
    </xf>
    <xf numFmtId="171" fontId="21" fillId="0" borderId="0" xfId="4" applyNumberFormat="1" applyFont="1" applyBorder="1" applyAlignment="1">
      <alignment vertical="center"/>
    </xf>
    <xf numFmtId="171" fontId="21" fillId="0" borderId="6" xfId="4" applyNumberFormat="1" applyFont="1" applyBorder="1" applyAlignment="1">
      <alignment vertical="center"/>
    </xf>
    <xf numFmtId="3" fontId="21" fillId="0" borderId="0" xfId="0" applyNumberFormat="1" applyFont="1" applyBorder="1" applyAlignment="1">
      <alignment horizontal="right" vertical="center" wrapText="1" indent="1"/>
    </xf>
    <xf numFmtId="0" fontId="46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 indent="1"/>
    </xf>
    <xf numFmtId="0" fontId="46" fillId="0" borderId="0" xfId="0" applyFont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21" fillId="0" borderId="0" xfId="0" applyFont="1" applyBorder="1" applyAlignment="1">
      <alignment vertical="center" wrapText="1"/>
    </xf>
    <xf numFmtId="3" fontId="21" fillId="0" borderId="0" xfId="0" applyNumberFormat="1" applyFont="1" applyBorder="1" applyAlignment="1">
      <alignment horizontal="right" vertical="center" indent="9"/>
    </xf>
    <xf numFmtId="0" fontId="46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right" vertical="center" indent="1"/>
    </xf>
    <xf numFmtId="3" fontId="21" fillId="0" borderId="0" xfId="0" applyNumberFormat="1" applyFont="1" applyBorder="1" applyAlignment="1">
      <alignment horizontal="right" vertical="center" indent="1"/>
    </xf>
    <xf numFmtId="3" fontId="46" fillId="0" borderId="0" xfId="0" applyNumberFormat="1" applyFont="1" applyBorder="1" applyAlignment="1">
      <alignment vertical="center"/>
    </xf>
    <xf numFmtId="3" fontId="21" fillId="0" borderId="0" xfId="3" applyNumberFormat="1" applyFont="1" applyFill="1" applyBorder="1" applyAlignment="1">
      <alignment horizontal="right" indent="3"/>
    </xf>
    <xf numFmtId="3" fontId="21" fillId="0" borderId="0" xfId="0" applyNumberFormat="1" applyFont="1" applyBorder="1" applyAlignment="1">
      <alignment horizontal="right" indent="3"/>
    </xf>
    <xf numFmtId="3" fontId="21" fillId="0" borderId="0" xfId="0" applyNumberFormat="1" applyFont="1" applyBorder="1" applyAlignment="1">
      <alignment horizontal="right" vertical="center" indent="2"/>
    </xf>
    <xf numFmtId="3" fontId="46" fillId="0" borderId="0" xfId="0" applyNumberFormat="1" applyFont="1" applyBorder="1" applyAlignment="1">
      <alignment horizontal="right" vertical="center" indent="2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top"/>
    </xf>
    <xf numFmtId="3" fontId="21" fillId="0" borderId="0" xfId="0" applyNumberFormat="1" applyFont="1" applyFill="1" applyBorder="1" applyAlignment="1">
      <alignment horizontal="right" vertical="center" wrapText="1" indent="3"/>
    </xf>
    <xf numFmtId="0" fontId="21" fillId="0" borderId="0" xfId="0" applyFont="1" applyBorder="1" applyAlignment="1">
      <alignment horizontal="left" vertical="center"/>
    </xf>
    <xf numFmtId="3" fontId="21" fillId="0" borderId="0" xfId="3" applyNumberFormat="1" applyFont="1" applyFill="1" applyBorder="1" applyAlignment="1">
      <alignment horizontal="right" vertical="center" indent="1"/>
    </xf>
    <xf numFmtId="0" fontId="21" fillId="0" borderId="0" xfId="0" applyFont="1" applyBorder="1" applyAlignment="1">
      <alignment horizontal="right" vertical="center" indent="1"/>
    </xf>
    <xf numFmtId="3" fontId="58" fillId="0" borderId="0" xfId="0" applyNumberFormat="1" applyFont="1" applyBorder="1" applyAlignment="1">
      <alignment horizontal="right" indent="1"/>
    </xf>
    <xf numFmtId="0" fontId="58" fillId="0" borderId="0" xfId="0" applyFont="1" applyBorder="1" applyAlignment="1">
      <alignment horizontal="right" indent="1"/>
    </xf>
    <xf numFmtId="3" fontId="46" fillId="0" borderId="0" xfId="0" applyNumberFormat="1" applyFont="1" applyAlignment="1">
      <alignment horizontal="right" vertical="center" indent="1"/>
    </xf>
    <xf numFmtId="0" fontId="21" fillId="0" borderId="0" xfId="0" applyFont="1" applyAlignment="1">
      <alignment horizontal="right" vertical="center" indent="1"/>
    </xf>
    <xf numFmtId="0" fontId="21" fillId="0" borderId="0" xfId="0" applyFont="1" applyAlignment="1">
      <alignment horizontal="left"/>
    </xf>
    <xf numFmtId="49" fontId="21" fillId="0" borderId="0" xfId="0" applyNumberFormat="1" applyFont="1" applyFill="1" applyBorder="1" applyAlignment="1">
      <alignment horizontal="left" vertical="center" wrapText="1"/>
    </xf>
    <xf numFmtId="49" fontId="21" fillId="0" borderId="2" xfId="0" applyNumberFormat="1" applyFont="1" applyFill="1" applyBorder="1" applyAlignment="1">
      <alignment horizontal="left" vertical="center" wrapText="1"/>
    </xf>
    <xf numFmtId="3" fontId="58" fillId="0" borderId="0" xfId="0" applyNumberFormat="1" applyFont="1" applyAlignment="1">
      <alignment horizontal="right" indent="1"/>
    </xf>
    <xf numFmtId="3" fontId="21" fillId="0" borderId="0" xfId="0" applyNumberFormat="1" applyFont="1" applyAlignment="1">
      <alignment horizontal="right" vertical="center" wrapText="1" indent="1"/>
    </xf>
    <xf numFmtId="167" fontId="21" fillId="0" borderId="0" xfId="3" applyNumberFormat="1" applyFont="1" applyBorder="1" applyAlignment="1">
      <alignment horizontal="right" vertical="center" wrapText="1" indent="2"/>
    </xf>
    <xf numFmtId="167" fontId="46" fillId="0" borderId="0" xfId="3" applyNumberFormat="1" applyFont="1" applyBorder="1" applyAlignment="1">
      <alignment horizontal="right" vertical="center" wrapText="1" indent="2"/>
    </xf>
    <xf numFmtId="167" fontId="21" fillId="0" borderId="0" xfId="3" applyNumberFormat="1" applyFont="1" applyBorder="1" applyAlignment="1">
      <alignment horizontal="right" vertical="center" wrapText="1" indent="1"/>
    </xf>
    <xf numFmtId="167" fontId="46" fillId="0" borderId="0" xfId="3" applyNumberFormat="1" applyFont="1" applyBorder="1" applyAlignment="1">
      <alignment horizontal="right" vertical="center" wrapText="1" indent="1"/>
    </xf>
    <xf numFmtId="3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wrapText="1"/>
    </xf>
    <xf numFmtId="0" fontId="46" fillId="0" borderId="0" xfId="8" applyFont="1" applyBorder="1" applyAlignment="1">
      <alignment horizontal="center" vertical="center" wrapText="1"/>
    </xf>
    <xf numFmtId="3" fontId="46" fillId="0" borderId="0" xfId="8" applyNumberFormat="1" applyFont="1" applyBorder="1" applyAlignment="1">
      <alignment horizontal="right" vertical="center" wrapText="1" indent="1"/>
    </xf>
    <xf numFmtId="3" fontId="21" fillId="0" borderId="0" xfId="8" applyNumberFormat="1" applyFont="1" applyBorder="1" applyAlignment="1">
      <alignment horizontal="right" vertical="center" wrapText="1" indent="1"/>
    </xf>
    <xf numFmtId="3" fontId="46" fillId="0" borderId="0" xfId="8" applyNumberFormat="1" applyFont="1" applyBorder="1" applyAlignment="1">
      <alignment horizontal="right" vertical="center" wrapText="1" indent="3"/>
    </xf>
    <xf numFmtId="3" fontId="21" fillId="0" borderId="0" xfId="8" applyNumberFormat="1" applyFont="1" applyBorder="1" applyAlignment="1">
      <alignment horizontal="right" vertical="center" wrapText="1" indent="3"/>
    </xf>
    <xf numFmtId="171" fontId="21" fillId="0" borderId="0" xfId="8" applyNumberFormat="1" applyFont="1" applyBorder="1" applyAlignment="1">
      <alignment horizontal="right" indent="3"/>
    </xf>
    <xf numFmtId="173" fontId="21" fillId="0" borderId="0" xfId="0" applyNumberFormat="1" applyFont="1" applyBorder="1" applyAlignment="1">
      <alignment horizontal="center"/>
    </xf>
    <xf numFmtId="166" fontId="21" fillId="0" borderId="0" xfId="3" applyNumberFormat="1" applyFont="1" applyFill="1" applyBorder="1" applyAlignment="1">
      <alignment horizontal="right" indent="5"/>
    </xf>
    <xf numFmtId="165" fontId="21" fillId="0" borderId="0" xfId="3" applyNumberFormat="1" applyFont="1" applyFill="1" applyBorder="1" applyAlignment="1">
      <alignment horizontal="right" indent="5"/>
    </xf>
    <xf numFmtId="166" fontId="46" fillId="0" borderId="0" xfId="0" applyNumberFormat="1" applyFont="1" applyBorder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58" fillId="0" borderId="0" xfId="0" applyFont="1" applyFill="1" applyBorder="1" applyAlignment="1">
      <alignment horizontal="left" vertical="center" wrapText="1"/>
    </xf>
    <xf numFmtId="0" fontId="21" fillId="0" borderId="0" xfId="0" applyNumberFormat="1" applyFont="1" applyAlignment="1">
      <alignment horizontal="left" vertical="center"/>
    </xf>
    <xf numFmtId="166" fontId="21" fillId="0" borderId="0" xfId="0" applyNumberFormat="1" applyFont="1" applyBorder="1" applyAlignment="1">
      <alignment horizontal="center" vertical="center" wrapText="1"/>
    </xf>
    <xf numFmtId="166" fontId="21" fillId="0" borderId="0" xfId="0" applyNumberFormat="1" applyFont="1" applyAlignment="1">
      <alignment horizontal="center" vertical="center" wrapText="1"/>
    </xf>
    <xf numFmtId="168" fontId="21" fillId="0" borderId="0" xfId="0" applyNumberFormat="1" applyFont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8" borderId="0" xfId="0" applyFont="1" applyFill="1" applyAlignment="1">
      <alignment vertical="center"/>
    </xf>
    <xf numFmtId="0" fontId="21" fillId="0" borderId="0" xfId="0" applyFont="1" applyBorder="1" applyAlignment="1" applyProtection="1">
      <alignment horizontal="left" vertical="center"/>
      <protection locked="0"/>
    </xf>
    <xf numFmtId="0" fontId="62" fillId="0" borderId="0" xfId="0" applyFont="1"/>
    <xf numFmtId="0" fontId="21" fillId="0" borderId="0" xfId="0" applyNumberFormat="1" applyFont="1" applyBorder="1" applyAlignment="1">
      <alignment horizontal="left" vertical="center"/>
    </xf>
    <xf numFmtId="172" fontId="12" fillId="0" borderId="0" xfId="3" applyNumberFormat="1" applyFont="1" applyFill="1" applyAlignment="1">
      <alignment vertical="center"/>
    </xf>
    <xf numFmtId="175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170" fontId="62" fillId="0" borderId="0" xfId="3" applyNumberFormat="1" applyFont="1"/>
    <xf numFmtId="3" fontId="16" fillId="2" borderId="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" fontId="58" fillId="0" borderId="0" xfId="0" applyNumberFormat="1" applyFont="1" applyFill="1" applyBorder="1"/>
    <xf numFmtId="4" fontId="59" fillId="0" borderId="0" xfId="0" applyNumberFormat="1" applyFont="1" applyFill="1" applyBorder="1"/>
    <xf numFmtId="0" fontId="12" fillId="0" borderId="0" xfId="0" applyFont="1" applyAlignment="1">
      <alignment horizontal="left" vertical="center" indent="2"/>
    </xf>
    <xf numFmtId="0" fontId="23" fillId="0" borderId="0" xfId="0" applyFont="1" applyBorder="1"/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4" fontId="63" fillId="0" borderId="0" xfId="0" applyNumberFormat="1" applyFont="1" applyBorder="1"/>
    <xf numFmtId="0" fontId="48" fillId="0" borderId="0" xfId="0" applyFont="1" applyAlignment="1">
      <alignment vertical="center"/>
    </xf>
    <xf numFmtId="49" fontId="12" fillId="0" borderId="0" xfId="0" applyNumberFormat="1" applyFont="1" applyAlignment="1">
      <alignment horizontal="left" vertical="center" indent="4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3" fontId="64" fillId="0" borderId="0" xfId="0" applyNumberFormat="1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4" fillId="0" borderId="0" xfId="0" applyFont="1" applyFill="1" applyBorder="1" applyAlignment="1">
      <alignment horizontal="center" vertical="center" wrapText="1"/>
    </xf>
    <xf numFmtId="3" fontId="64" fillId="0" borderId="0" xfId="0" applyNumberFormat="1" applyFont="1" applyAlignment="1">
      <alignment vertical="center"/>
    </xf>
    <xf numFmtId="3" fontId="64" fillId="0" borderId="0" xfId="0" applyNumberFormat="1" applyFont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168" fontId="21" fillId="0" borderId="0" xfId="0" applyNumberFormat="1" applyFont="1" applyBorder="1" applyAlignment="1">
      <alignment horizontal="center" vertical="center" wrapText="1"/>
    </xf>
    <xf numFmtId="168" fontId="46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 indent="1"/>
    </xf>
    <xf numFmtId="0" fontId="28" fillId="0" borderId="0" xfId="8" applyFont="1" applyFill="1" applyBorder="1" applyAlignment="1">
      <alignment horizontal="left" vertical="center" indent="1"/>
    </xf>
    <xf numFmtId="0" fontId="48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indent="3"/>
    </xf>
    <xf numFmtId="0" fontId="31" fillId="0" borderId="0" xfId="0" applyFont="1" applyFill="1" applyAlignment="1">
      <alignment vertical="center"/>
    </xf>
    <xf numFmtId="0" fontId="28" fillId="0" borderId="0" xfId="0" applyFont="1" applyAlignment="1">
      <alignment horizontal="left" vertical="center" indent="1"/>
    </xf>
    <xf numFmtId="0" fontId="31" fillId="0" borderId="0" xfId="0" applyFont="1" applyFill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16" fillId="0" borderId="0" xfId="0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right" vertical="center" wrapText="1"/>
    </xf>
    <xf numFmtId="0" fontId="19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6" fillId="8" borderId="0" xfId="0" applyFont="1" applyFill="1" applyAlignment="1">
      <alignment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 indent="1"/>
    </xf>
    <xf numFmtId="165" fontId="21" fillId="0" borderId="13" xfId="0" applyNumberFormat="1" applyFont="1" applyBorder="1" applyAlignment="1">
      <alignment horizontal="right" vertical="center" indent="1"/>
    </xf>
    <xf numFmtId="0" fontId="21" fillId="0" borderId="15" xfId="0" applyFont="1" applyBorder="1" applyAlignment="1">
      <alignment horizontal="left" vertical="center" indent="1"/>
    </xf>
    <xf numFmtId="165" fontId="21" fillId="0" borderId="16" xfId="0" applyNumberFormat="1" applyFont="1" applyBorder="1" applyAlignment="1">
      <alignment horizontal="right" vertical="center" indent="1"/>
    </xf>
    <xf numFmtId="0" fontId="21" fillId="0" borderId="18" xfId="0" applyFont="1" applyBorder="1" applyAlignment="1">
      <alignment horizontal="left" vertical="center" indent="1"/>
    </xf>
    <xf numFmtId="165" fontId="21" fillId="0" borderId="19" xfId="0" applyNumberFormat="1" applyFont="1" applyBorder="1" applyAlignment="1">
      <alignment horizontal="right" vertical="center" indent="1"/>
    </xf>
    <xf numFmtId="0" fontId="21" fillId="0" borderId="8" xfId="0" applyFont="1" applyBorder="1" applyAlignment="1">
      <alignment horizontal="left" vertical="center" wrapText="1" indent="1"/>
    </xf>
    <xf numFmtId="165" fontId="21" fillId="0" borderId="9" xfId="0" applyNumberFormat="1" applyFont="1" applyBorder="1" applyAlignment="1">
      <alignment horizontal="right" vertical="center" wrapText="1" indent="1"/>
    </xf>
    <xf numFmtId="0" fontId="21" fillId="0" borderId="9" xfId="0" applyFont="1" applyBorder="1" applyAlignment="1">
      <alignment horizontal="left" vertical="center" wrapText="1" indent="1"/>
    </xf>
    <xf numFmtId="165" fontId="21" fillId="0" borderId="10" xfId="0" applyNumberFormat="1" applyFont="1" applyBorder="1" applyAlignment="1">
      <alignment horizontal="right" vertical="center" wrapText="1" indent="1"/>
    </xf>
    <xf numFmtId="165" fontId="21" fillId="0" borderId="13" xfId="0" applyNumberFormat="1" applyFont="1" applyBorder="1" applyAlignment="1">
      <alignment horizontal="right" vertical="center" wrapText="1" indent="1"/>
    </xf>
    <xf numFmtId="165" fontId="21" fillId="0" borderId="16" xfId="0" applyNumberFormat="1" applyFont="1" applyBorder="1" applyAlignment="1">
      <alignment horizontal="right" vertical="center" wrapText="1" indent="1"/>
    </xf>
    <xf numFmtId="165" fontId="21" fillId="0" borderId="19" xfId="0" applyNumberFormat="1" applyFont="1" applyBorder="1" applyAlignment="1">
      <alignment horizontal="right" vertical="center" wrapText="1" indent="1"/>
    </xf>
    <xf numFmtId="165" fontId="21" fillId="0" borderId="9" xfId="0" applyNumberFormat="1" applyFont="1" applyBorder="1" applyAlignment="1">
      <alignment horizontal="right" vertical="center" indent="1"/>
    </xf>
    <xf numFmtId="165" fontId="21" fillId="0" borderId="10" xfId="0" applyNumberFormat="1" applyFont="1" applyBorder="1" applyAlignment="1">
      <alignment horizontal="right" vertical="center" indent="1"/>
    </xf>
    <xf numFmtId="0" fontId="21" fillId="0" borderId="12" xfId="0" applyFont="1" applyBorder="1" applyAlignment="1">
      <alignment horizontal="left" vertical="center" indent="1"/>
    </xf>
    <xf numFmtId="0" fontId="21" fillId="0" borderId="9" xfId="0" applyFont="1" applyBorder="1" applyAlignment="1">
      <alignment horizontal="left" vertical="center" inden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3" fontId="46" fillId="0" borderId="6" xfId="3" applyNumberFormat="1" applyFont="1" applyBorder="1" applyAlignment="1">
      <alignment horizontal="right" vertical="center" wrapText="1" indent="1"/>
    </xf>
    <xf numFmtId="3" fontId="21" fillId="0" borderId="6" xfId="3" applyNumberFormat="1" applyFont="1" applyBorder="1" applyAlignment="1">
      <alignment horizontal="right" indent="1"/>
    </xf>
    <xf numFmtId="0" fontId="21" fillId="0" borderId="6" xfId="0" applyFont="1" applyBorder="1" applyAlignment="1">
      <alignment horizontal="left" vertical="center" wrapText="1" indent="1"/>
    </xf>
    <xf numFmtId="3" fontId="21" fillId="0" borderId="6" xfId="0" applyNumberFormat="1" applyFont="1" applyBorder="1" applyAlignment="1">
      <alignment horizontal="right" vertical="center" wrapText="1" indent="1"/>
    </xf>
    <xf numFmtId="165" fontId="21" fillId="0" borderId="6" xfId="0" applyNumberFormat="1" applyFont="1" applyBorder="1" applyAlignment="1">
      <alignment horizontal="right" vertical="center" wrapText="1" indent="1"/>
    </xf>
    <xf numFmtId="0" fontId="16" fillId="5" borderId="9" xfId="1" applyFont="1" applyFill="1" applyBorder="1" applyAlignment="1">
      <alignment horizontal="center" vertical="center" wrapText="1"/>
    </xf>
    <xf numFmtId="0" fontId="12" fillId="5" borderId="9" xfId="4" applyFont="1" applyFill="1" applyBorder="1" applyAlignment="1">
      <alignment horizontal="center" vertical="center" wrapText="1"/>
    </xf>
    <xf numFmtId="0" fontId="12" fillId="5" borderId="10" xfId="1" applyFont="1" applyFill="1" applyBorder="1" applyAlignment="1">
      <alignment horizontal="center" vertical="center" wrapText="1"/>
    </xf>
    <xf numFmtId="0" fontId="46" fillId="5" borderId="9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 indent="1"/>
    </xf>
    <xf numFmtId="3" fontId="16" fillId="0" borderId="6" xfId="0" applyNumberFormat="1" applyFont="1" applyBorder="1" applyAlignment="1">
      <alignment horizontal="right" vertical="center" wrapText="1" indent="1"/>
    </xf>
    <xf numFmtId="169" fontId="12" fillId="0" borderId="6" xfId="0" applyNumberFormat="1" applyFont="1" applyBorder="1" applyAlignment="1" applyProtection="1">
      <alignment horizontal="right" indent="1"/>
    </xf>
    <xf numFmtId="169" fontId="16" fillId="0" borderId="6" xfId="0" applyNumberFormat="1" applyFont="1" applyBorder="1" applyAlignment="1">
      <alignment horizontal="right" inden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3" fontId="21" fillId="0" borderId="22" xfId="0" applyNumberFormat="1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3" fontId="21" fillId="0" borderId="22" xfId="0" applyNumberFormat="1" applyFont="1" applyFill="1" applyBorder="1" applyAlignment="1">
      <alignment horizontal="right" vertical="center" indent="1"/>
    </xf>
    <xf numFmtId="3" fontId="21" fillId="0" borderId="22" xfId="0" applyNumberFormat="1" applyFont="1" applyFill="1" applyBorder="1" applyAlignment="1">
      <alignment horizontal="right" vertical="center" wrapText="1" indent="1"/>
    </xf>
    <xf numFmtId="3" fontId="46" fillId="0" borderId="22" xfId="0" applyNumberFormat="1" applyFont="1" applyBorder="1" applyAlignment="1">
      <alignment horizontal="right" vertical="center" wrapText="1" indent="1"/>
    </xf>
    <xf numFmtId="0" fontId="16" fillId="12" borderId="1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 vertical="center" wrapText="1"/>
    </xf>
    <xf numFmtId="3" fontId="21" fillId="0" borderId="22" xfId="0" applyNumberFormat="1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16" fillId="15" borderId="2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right" vertical="center" wrapText="1" indent="1"/>
    </xf>
    <xf numFmtId="0" fontId="21" fillId="0" borderId="22" xfId="0" applyFont="1" applyBorder="1" applyAlignment="1" applyProtection="1">
      <alignment horizontal="left" vertical="center"/>
      <protection locked="0"/>
    </xf>
    <xf numFmtId="3" fontId="21" fillId="0" borderId="22" xfId="0" applyNumberFormat="1" applyFont="1" applyBorder="1" applyAlignment="1">
      <alignment horizontal="right" vertical="center" indent="1"/>
    </xf>
    <xf numFmtId="0" fontId="21" fillId="0" borderId="22" xfId="0" applyFont="1" applyFill="1" applyBorder="1" applyAlignment="1">
      <alignment horizontal="left" vertical="center" wrapText="1" indent="1"/>
    </xf>
    <xf numFmtId="0" fontId="21" fillId="0" borderId="22" xfId="0" applyFont="1" applyBorder="1" applyAlignment="1">
      <alignment vertical="center" wrapText="1"/>
    </xf>
    <xf numFmtId="3" fontId="21" fillId="0" borderId="22" xfId="0" applyNumberFormat="1" applyFont="1" applyBorder="1" applyAlignment="1">
      <alignment horizontal="right" vertical="center" indent="9"/>
    </xf>
    <xf numFmtId="3" fontId="16" fillId="2" borderId="21" xfId="0" applyNumberFormat="1" applyFont="1" applyFill="1" applyBorder="1" applyAlignment="1">
      <alignment horizontal="center" vertical="center"/>
    </xf>
    <xf numFmtId="3" fontId="46" fillId="0" borderId="22" xfId="0" applyNumberFormat="1" applyFont="1" applyBorder="1" applyAlignment="1">
      <alignment vertical="center"/>
    </xf>
    <xf numFmtId="3" fontId="21" fillId="0" borderId="22" xfId="3" applyNumberFormat="1" applyFont="1" applyFill="1" applyBorder="1" applyAlignment="1">
      <alignment horizontal="right" indent="3"/>
    </xf>
    <xf numFmtId="3" fontId="21" fillId="0" borderId="22" xfId="0" applyNumberFormat="1" applyFont="1" applyBorder="1" applyAlignment="1">
      <alignment horizontal="right" indent="3"/>
    </xf>
    <xf numFmtId="3" fontId="21" fillId="0" borderId="22" xfId="0" applyNumberFormat="1" applyFont="1" applyFill="1" applyBorder="1" applyAlignment="1">
      <alignment horizontal="right" vertical="center" indent="3"/>
    </xf>
    <xf numFmtId="3" fontId="21" fillId="0" borderId="22" xfId="0" applyNumberFormat="1" applyFont="1" applyBorder="1" applyAlignment="1">
      <alignment horizontal="right" vertical="center" indent="2"/>
    </xf>
    <xf numFmtId="3" fontId="46" fillId="0" borderId="22" xfId="0" applyNumberFormat="1" applyFont="1" applyBorder="1" applyAlignment="1">
      <alignment horizontal="right" vertical="center" indent="2"/>
    </xf>
    <xf numFmtId="0" fontId="39" fillId="2" borderId="1" xfId="0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vertical="center" wrapText="1"/>
    </xf>
    <xf numFmtId="3" fontId="37" fillId="0" borderId="26" xfId="0" applyNumberFormat="1" applyFont="1" applyFill="1" applyBorder="1" applyAlignment="1">
      <alignment vertical="center"/>
    </xf>
    <xf numFmtId="3" fontId="16" fillId="0" borderId="26" xfId="0" applyNumberFormat="1" applyFont="1" applyBorder="1" applyAlignment="1">
      <alignment vertical="center" wrapText="1"/>
    </xf>
    <xf numFmtId="3" fontId="16" fillId="0" borderId="26" xfId="0" applyNumberFormat="1" applyFont="1" applyBorder="1" applyAlignment="1">
      <alignment horizontal="right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6" fillId="16" borderId="27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left" vertical="center" wrapText="1" indent="1"/>
    </xf>
    <xf numFmtId="3" fontId="21" fillId="0" borderId="30" xfId="3" applyNumberFormat="1" applyFont="1" applyFill="1" applyBorder="1" applyAlignment="1">
      <alignment horizontal="right" vertical="center" indent="1"/>
    </xf>
    <xf numFmtId="0" fontId="16" fillId="16" borderId="4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/>
    </xf>
    <xf numFmtId="0" fontId="21" fillId="0" borderId="26" xfId="0" applyFont="1" applyBorder="1" applyAlignment="1">
      <alignment horizontal="right" vertical="center" indent="1"/>
    </xf>
    <xf numFmtId="3" fontId="58" fillId="0" borderId="26" xfId="0" applyNumberFormat="1" applyFont="1" applyBorder="1" applyAlignment="1">
      <alignment horizontal="right" indent="1"/>
    </xf>
    <xf numFmtId="0" fontId="58" fillId="0" borderId="26" xfId="0" applyFont="1" applyBorder="1" applyAlignment="1">
      <alignment horizontal="right" indent="1"/>
    </xf>
    <xf numFmtId="0" fontId="16" fillId="16" borderId="29" xfId="0" applyFont="1" applyFill="1" applyBorder="1" applyAlignment="1">
      <alignment horizontal="center" vertical="center"/>
    </xf>
    <xf numFmtId="0" fontId="59" fillId="0" borderId="26" xfId="0" applyFont="1" applyBorder="1" applyAlignment="1">
      <alignment horizontal="right" indent="1"/>
    </xf>
    <xf numFmtId="1" fontId="16" fillId="3" borderId="28" xfId="0" applyNumberFormat="1" applyFont="1" applyFill="1" applyBorder="1" applyAlignment="1">
      <alignment horizontal="center" vertical="center"/>
    </xf>
    <xf numFmtId="1" fontId="16" fillId="3" borderId="29" xfId="0" applyNumberFormat="1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left" vertical="center" wrapText="1"/>
    </xf>
    <xf numFmtId="3" fontId="21" fillId="0" borderId="26" xfId="0" applyNumberFormat="1" applyFont="1" applyBorder="1" applyAlignment="1">
      <alignment horizontal="right" vertical="center" indent="1"/>
    </xf>
    <xf numFmtId="0" fontId="21" fillId="0" borderId="26" xfId="0" applyFont="1" applyBorder="1" applyAlignment="1">
      <alignment horizontal="left" vertical="center" wrapText="1"/>
    </xf>
    <xf numFmtId="3" fontId="21" fillId="0" borderId="26" xfId="0" applyNumberFormat="1" applyFont="1" applyBorder="1" applyAlignment="1">
      <alignment horizontal="right" vertical="center" wrapText="1" indent="1"/>
    </xf>
    <xf numFmtId="0" fontId="12" fillId="3" borderId="28" xfId="9" applyFont="1" applyFill="1" applyBorder="1" applyAlignment="1">
      <alignment horizontal="center" vertical="center"/>
    </xf>
    <xf numFmtId="0" fontId="16" fillId="3" borderId="29" xfId="9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167" fontId="21" fillId="0" borderId="26" xfId="3" applyNumberFormat="1" applyFont="1" applyBorder="1" applyAlignment="1">
      <alignment horizontal="right" vertical="center" wrapText="1" indent="1"/>
    </xf>
    <xf numFmtId="167" fontId="46" fillId="0" borderId="26" xfId="3" applyNumberFormat="1" applyFont="1" applyBorder="1" applyAlignment="1">
      <alignment horizontal="right" vertical="center" wrapText="1" indent="1"/>
    </xf>
    <xf numFmtId="0" fontId="12" fillId="3" borderId="3" xfId="9" applyFont="1" applyFill="1" applyBorder="1" applyAlignment="1">
      <alignment horizontal="center" vertical="center"/>
    </xf>
    <xf numFmtId="0" fontId="16" fillId="3" borderId="4" xfId="9" applyFont="1" applyFill="1" applyBorder="1" applyAlignment="1">
      <alignment horizontal="center" vertical="center"/>
    </xf>
    <xf numFmtId="167" fontId="21" fillId="0" borderId="26" xfId="3" applyNumberFormat="1" applyFont="1" applyBorder="1" applyAlignment="1">
      <alignment horizontal="right" vertical="center" wrapText="1" indent="2"/>
    </xf>
    <xf numFmtId="167" fontId="46" fillId="0" borderId="26" xfId="3" applyNumberFormat="1" applyFont="1" applyBorder="1" applyAlignment="1">
      <alignment horizontal="right" vertical="center" wrapText="1" indent="2"/>
    </xf>
    <xf numFmtId="0" fontId="16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3" fontId="46" fillId="0" borderId="30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16" fillId="3" borderId="28" xfId="8" applyFont="1" applyFill="1" applyBorder="1" applyAlignment="1">
      <alignment horizontal="center" vertical="center" wrapText="1"/>
    </xf>
    <xf numFmtId="0" fontId="12" fillId="3" borderId="28" xfId="8" applyFont="1" applyFill="1" applyBorder="1" applyAlignment="1">
      <alignment horizontal="center" vertical="center" wrapText="1"/>
    </xf>
    <xf numFmtId="0" fontId="46" fillId="0" borderId="26" xfId="8" applyFont="1" applyBorder="1" applyAlignment="1">
      <alignment horizontal="center" vertical="center" wrapText="1"/>
    </xf>
    <xf numFmtId="3" fontId="46" fillId="0" borderId="26" xfId="8" applyNumberFormat="1" applyFont="1" applyBorder="1" applyAlignment="1">
      <alignment horizontal="right" vertical="center" wrapText="1" indent="1"/>
    </xf>
    <xf numFmtId="3" fontId="21" fillId="0" borderId="26" xfId="8" applyNumberFormat="1" applyFont="1" applyBorder="1" applyAlignment="1">
      <alignment horizontal="right" vertical="center" wrapText="1" indent="1"/>
    </xf>
    <xf numFmtId="0" fontId="16" fillId="3" borderId="29" xfId="8" applyFont="1" applyFill="1" applyBorder="1" applyAlignment="1">
      <alignment horizontal="center" vertical="center" wrapText="1"/>
    </xf>
    <xf numFmtId="3" fontId="46" fillId="0" borderId="26" xfId="8" applyNumberFormat="1" applyFont="1" applyBorder="1" applyAlignment="1">
      <alignment horizontal="right" vertical="center" wrapText="1" indent="3"/>
    </xf>
    <xf numFmtId="3" fontId="21" fillId="0" borderId="26" xfId="8" applyNumberFormat="1" applyFont="1" applyBorder="1" applyAlignment="1">
      <alignment horizontal="right" vertical="center" wrapText="1" indent="3"/>
    </xf>
    <xf numFmtId="173" fontId="21" fillId="0" borderId="26" xfId="0" applyNumberFormat="1" applyFont="1" applyBorder="1" applyAlignment="1">
      <alignment horizontal="center"/>
    </xf>
    <xf numFmtId="171" fontId="21" fillId="0" borderId="26" xfId="8" applyNumberFormat="1" applyFont="1" applyBorder="1" applyAlignment="1">
      <alignment horizontal="right" indent="3"/>
    </xf>
    <xf numFmtId="0" fontId="16" fillId="4" borderId="31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left" vertical="center" wrapText="1"/>
    </xf>
    <xf numFmtId="165" fontId="21" fillId="0" borderId="34" xfId="3" applyNumberFormat="1" applyFont="1" applyFill="1" applyBorder="1" applyAlignment="1">
      <alignment horizontal="right" indent="5"/>
    </xf>
    <xf numFmtId="0" fontId="21" fillId="0" borderId="34" xfId="0" applyFont="1" applyBorder="1" applyAlignment="1">
      <alignment horizontal="left" vertical="center" wrapText="1"/>
    </xf>
    <xf numFmtId="166" fontId="21" fillId="0" borderId="34" xfId="0" applyNumberFormat="1" applyFont="1" applyBorder="1" applyAlignment="1">
      <alignment horizontal="center"/>
    </xf>
    <xf numFmtId="0" fontId="12" fillId="4" borderId="32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left" vertical="center" wrapText="1"/>
    </xf>
    <xf numFmtId="0" fontId="46" fillId="0" borderId="34" xfId="0" applyFont="1" applyFill="1" applyBorder="1" applyAlignment="1">
      <alignment horizontal="center" vertical="center" wrapText="1"/>
    </xf>
    <xf numFmtId="0" fontId="21" fillId="0" borderId="34" xfId="0" applyNumberFormat="1" applyFont="1" applyBorder="1" applyAlignment="1">
      <alignment horizontal="left" vertical="center"/>
    </xf>
    <xf numFmtId="166" fontId="21" fillId="0" borderId="34" xfId="0" applyNumberFormat="1" applyFont="1" applyBorder="1" applyAlignment="1">
      <alignment horizontal="center" vertical="center" wrapText="1"/>
    </xf>
    <xf numFmtId="166" fontId="21" fillId="0" borderId="34" xfId="0" applyNumberFormat="1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168" fontId="46" fillId="0" borderId="34" xfId="0" applyNumberFormat="1" applyFont="1" applyBorder="1" applyAlignment="1">
      <alignment horizontal="center" vertical="center" wrapText="1"/>
    </xf>
    <xf numFmtId="168" fontId="21" fillId="0" borderId="34" xfId="0" applyNumberFormat="1" applyFont="1" applyBorder="1" applyAlignment="1">
      <alignment horizontal="center" vertical="center" wrapText="1"/>
    </xf>
    <xf numFmtId="0" fontId="18" fillId="18" borderId="6" xfId="0" applyFont="1" applyFill="1" applyBorder="1" applyAlignment="1">
      <alignment horizontal="center" vertical="center"/>
    </xf>
    <xf numFmtId="4" fontId="59" fillId="18" borderId="6" xfId="0" applyNumberFormat="1" applyFont="1" applyFill="1" applyBorder="1"/>
    <xf numFmtId="0" fontId="46" fillId="18" borderId="6" xfId="0" applyFont="1" applyFill="1" applyBorder="1" applyAlignment="1">
      <alignment horizontal="center" vertical="center"/>
    </xf>
    <xf numFmtId="3" fontId="46" fillId="18" borderId="6" xfId="0" applyNumberFormat="1" applyFont="1" applyFill="1" applyBorder="1" applyAlignment="1">
      <alignment horizontal="right" vertical="center"/>
    </xf>
    <xf numFmtId="0" fontId="16" fillId="18" borderId="6" xfId="0" applyFont="1" applyFill="1" applyBorder="1" applyAlignment="1">
      <alignment horizontal="center" vertical="center"/>
    </xf>
    <xf numFmtId="3" fontId="16" fillId="18" borderId="6" xfId="0" applyNumberFormat="1" applyFont="1" applyFill="1" applyBorder="1" applyAlignment="1">
      <alignment horizontal="right" vertical="center"/>
    </xf>
    <xf numFmtId="0" fontId="41" fillId="2" borderId="20" xfId="0" applyFont="1" applyFill="1" applyBorder="1" applyAlignment="1">
      <alignment horizontal="center" vertical="center" wrapText="1"/>
    </xf>
    <xf numFmtId="0" fontId="46" fillId="19" borderId="22" xfId="0" applyFont="1" applyFill="1" applyBorder="1" applyAlignment="1">
      <alignment horizontal="center" vertical="center" wrapText="1"/>
    </xf>
    <xf numFmtId="3" fontId="46" fillId="19" borderId="22" xfId="0" applyNumberFormat="1" applyFont="1" applyFill="1" applyBorder="1" applyAlignment="1">
      <alignment horizontal="right" vertical="center" wrapText="1"/>
    </xf>
    <xf numFmtId="3" fontId="46" fillId="19" borderId="22" xfId="0" applyNumberFormat="1" applyFont="1" applyFill="1" applyBorder="1" applyAlignment="1">
      <alignment vertical="center"/>
    </xf>
    <xf numFmtId="0" fontId="46" fillId="19" borderId="0" xfId="0" applyFont="1" applyFill="1" applyBorder="1" applyAlignment="1">
      <alignment horizontal="center" vertical="center"/>
    </xf>
    <xf numFmtId="0" fontId="46" fillId="19" borderId="0" xfId="0" applyFont="1" applyFill="1" applyAlignment="1">
      <alignment vertical="center" wrapText="1"/>
    </xf>
    <xf numFmtId="0" fontId="46" fillId="19" borderId="36" xfId="0" applyFont="1" applyFill="1" applyBorder="1" applyAlignment="1">
      <alignment vertical="center" wrapText="1"/>
    </xf>
    <xf numFmtId="0" fontId="46" fillId="19" borderId="38" xfId="0" applyFont="1" applyFill="1" applyBorder="1" applyAlignment="1">
      <alignment vertical="center"/>
    </xf>
    <xf numFmtId="0" fontId="60" fillId="19" borderId="0" xfId="0" applyFont="1" applyFill="1" applyBorder="1" applyAlignment="1">
      <alignment horizontal="left" vertical="center" wrapText="1" indent="1"/>
    </xf>
    <xf numFmtId="0" fontId="60" fillId="19" borderId="36" xfId="0" applyFont="1" applyFill="1" applyBorder="1" applyAlignment="1">
      <alignment horizontal="center" vertical="center" wrapText="1"/>
    </xf>
    <xf numFmtId="0" fontId="60" fillId="19" borderId="37" xfId="0" applyFont="1" applyFill="1" applyBorder="1" applyAlignment="1">
      <alignment horizontal="left" vertical="center" wrapText="1"/>
    </xf>
    <xf numFmtId="0" fontId="60" fillId="19" borderId="38" xfId="0" applyFont="1" applyFill="1" applyBorder="1" applyAlignment="1">
      <alignment horizontal="left" vertical="center" wrapText="1"/>
    </xf>
    <xf numFmtId="0" fontId="46" fillId="19" borderId="0" xfId="0" applyFont="1" applyFill="1" applyBorder="1" applyAlignment="1">
      <alignment horizontal="center" vertical="center" wrapText="1"/>
    </xf>
    <xf numFmtId="3" fontId="46" fillId="19" borderId="0" xfId="0" applyNumberFormat="1" applyFont="1" applyFill="1" applyAlignment="1">
      <alignment horizontal="right" vertical="center" indent="1"/>
    </xf>
    <xf numFmtId="3" fontId="46" fillId="19" borderId="0" xfId="0" applyNumberFormat="1" applyFont="1" applyFill="1" applyBorder="1" applyAlignment="1">
      <alignment horizontal="right" vertical="center" indent="1"/>
    </xf>
    <xf numFmtId="0" fontId="46" fillId="19" borderId="0" xfId="0" applyFont="1" applyFill="1" applyBorder="1" applyAlignment="1">
      <alignment horizontal="left" vertical="center"/>
    </xf>
    <xf numFmtId="0" fontId="30" fillId="19" borderId="37" xfId="0" applyFont="1" applyFill="1" applyBorder="1" applyAlignment="1">
      <alignment horizontal="left" vertical="center" wrapText="1"/>
    </xf>
    <xf numFmtId="3" fontId="30" fillId="19" borderId="37" xfId="0" applyNumberFormat="1" applyFont="1" applyFill="1" applyBorder="1" applyAlignment="1">
      <alignment horizontal="right" vertical="center" wrapText="1"/>
    </xf>
    <xf numFmtId="0" fontId="30" fillId="19" borderId="38" xfId="0" applyFont="1" applyFill="1" applyBorder="1" applyAlignment="1">
      <alignment horizontal="center" vertical="center" wrapText="1"/>
    </xf>
    <xf numFmtId="3" fontId="30" fillId="19" borderId="38" xfId="0" applyNumberFormat="1" applyFont="1" applyFill="1" applyBorder="1" applyAlignment="1">
      <alignment vertical="center"/>
    </xf>
    <xf numFmtId="0" fontId="46" fillId="19" borderId="22" xfId="0" applyFont="1" applyFill="1" applyBorder="1" applyAlignment="1">
      <alignment horizontal="right" vertical="center" wrapText="1" indent="3"/>
    </xf>
    <xf numFmtId="3" fontId="46" fillId="19" borderId="22" xfId="0" applyNumberFormat="1" applyFont="1" applyFill="1" applyBorder="1" applyAlignment="1">
      <alignment horizontal="right" vertical="center" wrapText="1" indent="3"/>
    </xf>
    <xf numFmtId="0" fontId="16" fillId="20" borderId="0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left" vertical="center" wrapText="1"/>
    </xf>
    <xf numFmtId="3" fontId="30" fillId="0" borderId="36" xfId="0" applyNumberFormat="1" applyFont="1" applyFill="1" applyBorder="1" applyAlignment="1">
      <alignment vertical="center"/>
    </xf>
    <xf numFmtId="0" fontId="30" fillId="0" borderId="37" xfId="0" applyFont="1" applyFill="1" applyBorder="1" applyAlignment="1">
      <alignment horizontal="left" vertical="center" wrapText="1"/>
    </xf>
    <xf numFmtId="3" fontId="30" fillId="0" borderId="37" xfId="0" applyNumberFormat="1" applyFont="1" applyFill="1" applyBorder="1" applyAlignment="1">
      <alignment vertical="center"/>
    </xf>
    <xf numFmtId="0" fontId="35" fillId="19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22" xfId="0" applyFont="1" applyBorder="1" applyAlignment="1">
      <alignment vertical="center"/>
    </xf>
    <xf numFmtId="0" fontId="46" fillId="20" borderId="0" xfId="0" applyFont="1" applyFill="1" applyBorder="1" applyAlignment="1">
      <alignment horizontal="center" vertical="center"/>
    </xf>
    <xf numFmtId="3" fontId="59" fillId="20" borderId="0" xfId="0" applyNumberFormat="1" applyFont="1" applyFill="1" applyBorder="1" applyAlignment="1">
      <alignment horizontal="right" indent="1"/>
    </xf>
    <xf numFmtId="3" fontId="46" fillId="20" borderId="0" xfId="0" applyNumberFormat="1" applyFont="1" applyFill="1" applyAlignment="1">
      <alignment horizontal="right" vertical="center" indent="1"/>
    </xf>
    <xf numFmtId="3" fontId="46" fillId="20" borderId="0" xfId="0" applyNumberFormat="1" applyFont="1" applyFill="1" applyBorder="1" applyAlignment="1">
      <alignment horizontal="right" vertical="center" indent="1"/>
    </xf>
    <xf numFmtId="0" fontId="46" fillId="8" borderId="0" xfId="0" applyFont="1" applyFill="1" applyBorder="1" applyAlignment="1">
      <alignment horizontal="center" vertical="center" wrapText="1"/>
    </xf>
    <xf numFmtId="166" fontId="46" fillId="8" borderId="0" xfId="0" applyNumberFormat="1" applyFont="1" applyFill="1" applyBorder="1" applyAlignment="1">
      <alignment horizontal="center"/>
    </xf>
    <xf numFmtId="0" fontId="59" fillId="8" borderId="0" xfId="0" applyFont="1" applyFill="1" applyBorder="1" applyAlignment="1">
      <alignment horizontal="center" vertical="center" wrapText="1"/>
    </xf>
    <xf numFmtId="0" fontId="46" fillId="8" borderId="35" xfId="0" applyNumberFormat="1" applyFont="1" applyFill="1" applyBorder="1" applyAlignment="1">
      <alignment horizontal="center" vertical="center"/>
    </xf>
    <xf numFmtId="0" fontId="46" fillId="8" borderId="34" xfId="0" applyFont="1" applyFill="1" applyBorder="1" applyAlignment="1">
      <alignment horizontal="center" vertical="center" wrapText="1"/>
    </xf>
    <xf numFmtId="166" fontId="46" fillId="8" borderId="34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2" borderId="21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41" fillId="2" borderId="21" xfId="0" applyFont="1" applyFill="1" applyBorder="1" applyAlignment="1">
      <alignment horizontal="center" vertical="center"/>
    </xf>
    <xf numFmtId="165" fontId="21" fillId="0" borderId="0" xfId="3" applyNumberFormat="1" applyFont="1" applyBorder="1" applyAlignment="1">
      <alignment horizontal="center" vertical="center"/>
    </xf>
    <xf numFmtId="165" fontId="21" fillId="0" borderId="34" xfId="3" applyNumberFormat="1" applyFont="1" applyBorder="1" applyAlignment="1">
      <alignment horizontal="center" vertical="center"/>
    </xf>
    <xf numFmtId="166" fontId="59" fillId="8" borderId="35" xfId="0" applyNumberFormat="1" applyFont="1" applyFill="1" applyBorder="1" applyAlignment="1">
      <alignment horizontal="center" vertical="center"/>
    </xf>
    <xf numFmtId="166" fontId="21" fillId="0" borderId="34" xfId="0" applyNumberFormat="1" applyFont="1" applyFill="1" applyBorder="1" applyAlignment="1">
      <alignment horizontal="center" vertical="center"/>
    </xf>
    <xf numFmtId="4" fontId="21" fillId="0" borderId="0" xfId="3" applyNumberFormat="1" applyFont="1" applyAlignment="1">
      <alignment horizontal="center" vertical="center"/>
    </xf>
    <xf numFmtId="4" fontId="21" fillId="0" borderId="0" xfId="3" applyNumberFormat="1" applyFont="1" applyBorder="1" applyAlignment="1">
      <alignment horizontal="center" vertical="center"/>
    </xf>
    <xf numFmtId="4" fontId="21" fillId="0" borderId="34" xfId="3" applyNumberFormat="1" applyFont="1" applyBorder="1" applyAlignment="1">
      <alignment horizontal="center" vertical="center"/>
    </xf>
    <xf numFmtId="166" fontId="21" fillId="0" borderId="0" xfId="9" applyNumberFormat="1" applyFont="1" applyFill="1" applyBorder="1" applyAlignment="1">
      <alignment horizontal="center"/>
    </xf>
    <xf numFmtId="166" fontId="21" fillId="0" borderId="34" xfId="9" applyNumberFormat="1" applyFont="1" applyFill="1" applyBorder="1" applyAlignment="1">
      <alignment horizontal="center"/>
    </xf>
    <xf numFmtId="165" fontId="59" fillId="8" borderId="0" xfId="0" applyNumberFormat="1" applyFont="1" applyFill="1" applyBorder="1" applyAlignment="1">
      <alignment horizontal="center" wrapText="1"/>
    </xf>
    <xf numFmtId="165" fontId="58" fillId="0" borderId="0" xfId="0" applyNumberFormat="1" applyFont="1" applyFill="1" applyBorder="1" applyAlignment="1">
      <alignment horizontal="center" wrapText="1"/>
    </xf>
    <xf numFmtId="165" fontId="58" fillId="0" borderId="34" xfId="0" applyNumberFormat="1" applyFont="1" applyFill="1" applyBorder="1" applyAlignment="1">
      <alignment horizontal="center" wrapText="1"/>
    </xf>
    <xf numFmtId="169" fontId="21" fillId="0" borderId="0" xfId="0" applyNumberFormat="1" applyFont="1" applyBorder="1" applyAlignment="1">
      <alignment horizontal="right" indent="8"/>
    </xf>
    <xf numFmtId="169" fontId="21" fillId="0" borderId="2" xfId="0" applyNumberFormat="1" applyFont="1" applyBorder="1" applyAlignment="1">
      <alignment horizontal="right" indent="8"/>
    </xf>
    <xf numFmtId="3" fontId="21" fillId="0" borderId="2" xfId="0" applyNumberFormat="1" applyFont="1" applyBorder="1" applyAlignment="1">
      <alignment horizontal="right" vertical="center" indent="1"/>
    </xf>
    <xf numFmtId="3" fontId="16" fillId="20" borderId="0" xfId="0" applyNumberFormat="1" applyFont="1" applyFill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2" fillId="0" borderId="0" xfId="0" applyNumberFormat="1" applyFont="1" applyFill="1" applyBorder="1" applyAlignment="1">
      <alignment horizontal="right" vertical="center" indent="1"/>
    </xf>
    <xf numFmtId="3" fontId="12" fillId="0" borderId="0" xfId="0" applyNumberFormat="1" applyFont="1" applyBorder="1" applyAlignment="1">
      <alignment horizontal="right" indent="1"/>
    </xf>
    <xf numFmtId="3" fontId="16" fillId="0" borderId="0" xfId="0" applyNumberFormat="1" applyFont="1" applyFill="1" applyBorder="1" applyAlignment="1">
      <alignment horizontal="right" vertical="center" indent="1"/>
    </xf>
    <xf numFmtId="3" fontId="16" fillId="0" borderId="26" xfId="0" applyNumberFormat="1" applyFont="1" applyFill="1" applyBorder="1" applyAlignment="1">
      <alignment horizontal="right" vertical="center" indent="1"/>
    </xf>
    <xf numFmtId="3" fontId="46" fillId="0" borderId="0" xfId="0" applyNumberFormat="1" applyFont="1" applyBorder="1" applyAlignment="1">
      <alignment horizontal="right" vertical="center" indent="1"/>
    </xf>
    <xf numFmtId="3" fontId="46" fillId="0" borderId="22" xfId="0" applyNumberFormat="1" applyFont="1" applyBorder="1" applyAlignment="1">
      <alignment horizontal="right" vertical="center" indent="1"/>
    </xf>
    <xf numFmtId="165" fontId="60" fillId="19" borderId="0" xfId="0" applyNumberFormat="1" applyFont="1" applyFill="1" applyBorder="1" applyAlignment="1">
      <alignment horizontal="right" vertical="center" wrapText="1" indent="1"/>
    </xf>
    <xf numFmtId="165" fontId="61" fillId="0" borderId="0" xfId="0" applyNumberFormat="1" applyFont="1" applyFill="1" applyBorder="1" applyAlignment="1">
      <alignment horizontal="right" vertical="center" indent="1"/>
    </xf>
    <xf numFmtId="165" fontId="61" fillId="0" borderId="0" xfId="0" applyNumberFormat="1" applyFont="1" applyFill="1" applyBorder="1" applyAlignment="1">
      <alignment horizontal="right" vertical="center" wrapText="1" indent="1"/>
    </xf>
    <xf numFmtId="165" fontId="60" fillId="19" borderId="36" xfId="0" applyNumberFormat="1" applyFont="1" applyFill="1" applyBorder="1" applyAlignment="1">
      <alignment horizontal="right" vertical="center" wrapText="1" indent="1"/>
    </xf>
    <xf numFmtId="0" fontId="21" fillId="19" borderId="0" xfId="0" applyFont="1" applyFill="1" applyAlignment="1">
      <alignment horizontal="right" vertical="center" indent="1"/>
    </xf>
    <xf numFmtId="3" fontId="21" fillId="19" borderId="36" xfId="0" applyNumberFormat="1" applyFont="1" applyFill="1" applyBorder="1" applyAlignment="1">
      <alignment horizontal="right" vertical="center" indent="1"/>
    </xf>
    <xf numFmtId="3" fontId="21" fillId="19" borderId="38" xfId="0" applyNumberFormat="1" applyFont="1" applyFill="1" applyBorder="1" applyAlignment="1">
      <alignment horizontal="right" vertical="center" indent="1"/>
    </xf>
    <xf numFmtId="3" fontId="21" fillId="0" borderId="0" xfId="0" applyNumberFormat="1" applyFont="1" applyAlignment="1">
      <alignment horizontal="right" indent="1"/>
    </xf>
    <xf numFmtId="3" fontId="21" fillId="0" borderId="22" xfId="3" applyNumberFormat="1" applyFont="1" applyFill="1" applyBorder="1" applyAlignment="1">
      <alignment horizontal="right" vertical="center" indent="1"/>
    </xf>
    <xf numFmtId="3" fontId="21" fillId="0" borderId="0" xfId="0" applyNumberFormat="1" applyFont="1" applyFill="1" applyAlignment="1">
      <alignment horizontal="right" vertical="center" indent="1"/>
    </xf>
    <xf numFmtId="3" fontId="21" fillId="0" borderId="0" xfId="3" applyNumberFormat="1" applyFont="1" applyBorder="1" applyAlignment="1">
      <alignment horizontal="right" vertical="center" indent="1"/>
    </xf>
    <xf numFmtId="3" fontId="46" fillId="19" borderId="22" xfId="0" applyNumberFormat="1" applyFont="1" applyFill="1" applyBorder="1" applyAlignment="1">
      <alignment horizontal="right" vertical="center" indent="1"/>
    </xf>
    <xf numFmtId="0" fontId="21" fillId="0" borderId="0" xfId="0" applyFont="1" applyBorder="1" applyAlignment="1">
      <alignment horizontal="right" vertical="center" wrapText="1" indent="1"/>
    </xf>
    <xf numFmtId="0" fontId="16" fillId="16" borderId="28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12" borderId="2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/>
    </xf>
    <xf numFmtId="0" fontId="41" fillId="2" borderId="2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6" fillId="16" borderId="3" xfId="0" applyFont="1" applyFill="1" applyBorder="1" applyAlignment="1">
      <alignment horizontal="center" vertical="center"/>
    </xf>
    <xf numFmtId="0" fontId="16" fillId="16" borderId="4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 indent="3"/>
    </xf>
    <xf numFmtId="0" fontId="16" fillId="15" borderId="1" xfId="0" applyFont="1" applyFill="1" applyBorder="1" applyAlignment="1">
      <alignment horizontal="center" vertical="center" wrapText="1"/>
    </xf>
    <xf numFmtId="0" fontId="16" fillId="15" borderId="2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/>
    </xf>
    <xf numFmtId="170" fontId="62" fillId="0" borderId="0" xfId="3" applyNumberFormat="1" applyFont="1" applyAlignment="1">
      <alignment vertical="center"/>
    </xf>
    <xf numFmtId="3" fontId="12" fillId="0" borderId="0" xfId="0" applyNumberFormat="1" applyFont="1"/>
    <xf numFmtId="0" fontId="16" fillId="2" borderId="2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6" fillId="2" borderId="21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Alignment="1">
      <alignment vertical="center"/>
    </xf>
    <xf numFmtId="165" fontId="60" fillId="19" borderId="22" xfId="0" applyNumberFormat="1" applyFont="1" applyFill="1" applyBorder="1" applyAlignment="1">
      <alignment horizontal="right" vertical="center" wrapText="1" inden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vertical="center" wrapText="1"/>
    </xf>
    <xf numFmtId="0" fontId="16" fillId="12" borderId="21" xfId="0" applyFont="1" applyFill="1" applyBorder="1" applyAlignment="1">
      <alignment horizontal="center" vertical="center"/>
    </xf>
    <xf numFmtId="3" fontId="65" fillId="0" borderId="0" xfId="0" applyNumberFormat="1" applyFont="1"/>
    <xf numFmtId="3" fontId="46" fillId="0" borderId="0" xfId="0" applyNumberFormat="1" applyFont="1" applyBorder="1" applyAlignment="1">
      <alignment horizontal="right" vertical="center" wrapText="1"/>
    </xf>
    <xf numFmtId="3" fontId="46" fillId="0" borderId="26" xfId="0" applyNumberFormat="1" applyFont="1" applyBorder="1" applyAlignment="1">
      <alignment horizontal="right" vertical="center" wrapText="1"/>
    </xf>
    <xf numFmtId="3" fontId="21" fillId="0" borderId="26" xfId="0" applyNumberFormat="1" applyFont="1" applyBorder="1" applyAlignment="1">
      <alignment horizontal="right" vertical="center" wrapText="1"/>
    </xf>
    <xf numFmtId="3" fontId="46" fillId="0" borderId="0" xfId="7" applyNumberFormat="1" applyFont="1" applyBorder="1" applyAlignment="1"/>
    <xf numFmtId="3" fontId="21" fillId="0" borderId="0" xfId="7" applyNumberFormat="1" applyFont="1" applyBorder="1" applyAlignment="1"/>
    <xf numFmtId="3" fontId="46" fillId="0" borderId="26" xfId="7" applyNumberFormat="1" applyFont="1" applyBorder="1" applyAlignment="1"/>
    <xf numFmtId="3" fontId="21" fillId="0" borderId="26" xfId="7" applyNumberFormat="1" applyFont="1" applyBorder="1" applyAlignment="1"/>
    <xf numFmtId="0" fontId="16" fillId="4" borderId="3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 wrapText="1"/>
    </xf>
    <xf numFmtId="166" fontId="21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 vertical="center"/>
    </xf>
    <xf numFmtId="3" fontId="46" fillId="0" borderId="22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vertical="center" wrapText="1"/>
    </xf>
    <xf numFmtId="3" fontId="21" fillId="0" borderId="22" xfId="0" applyNumberFormat="1" applyFont="1" applyBorder="1" applyAlignment="1">
      <alignment vertical="center" wrapText="1"/>
    </xf>
    <xf numFmtId="3" fontId="58" fillId="0" borderId="0" xfId="0" applyNumberFormat="1" applyFont="1" applyBorder="1" applyAlignment="1">
      <alignment vertical="center" wrapText="1"/>
    </xf>
    <xf numFmtId="3" fontId="46" fillId="19" borderId="0" xfId="0" applyNumberFormat="1" applyFont="1" applyFill="1" applyBorder="1" applyAlignment="1">
      <alignment vertical="center"/>
    </xf>
    <xf numFmtId="3" fontId="35" fillId="19" borderId="0" xfId="3" applyNumberFormat="1" applyFont="1" applyFill="1" applyBorder="1" applyAlignment="1">
      <alignment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171" fontId="48" fillId="0" borderId="0" xfId="4" applyNumberFormat="1" applyFont="1" applyAlignment="1">
      <alignment horizontal="right"/>
    </xf>
    <xf numFmtId="171" fontId="48" fillId="0" borderId="0" xfId="1" applyNumberFormat="1" applyFont="1"/>
    <xf numFmtId="3" fontId="58" fillId="0" borderId="0" xfId="0" applyNumberFormat="1" applyFont="1" applyBorder="1" applyAlignment="1">
      <alignment vertical="center"/>
    </xf>
    <xf numFmtId="3" fontId="58" fillId="0" borderId="22" xfId="0" applyNumberFormat="1" applyFont="1" applyBorder="1" applyAlignment="1">
      <alignment vertical="center"/>
    </xf>
    <xf numFmtId="0" fontId="69" fillId="0" borderId="0" xfId="0" applyFont="1"/>
    <xf numFmtId="0" fontId="68" fillId="0" borderId="0" xfId="0" applyFont="1" applyAlignment="1">
      <alignment vertical="top" readingOrder="1"/>
    </xf>
    <xf numFmtId="0" fontId="40" fillId="0" borderId="0" xfId="0" applyFont="1" applyAlignment="1">
      <alignment horizontal="center" vertical="center" readingOrder="1"/>
    </xf>
    <xf numFmtId="0" fontId="70" fillId="0" borderId="0" xfId="0" applyFont="1" applyAlignment="1">
      <alignment horizontal="left" vertical="center" wrapText="1"/>
    </xf>
    <xf numFmtId="0" fontId="4" fillId="0" borderId="0" xfId="0" applyFont="1"/>
    <xf numFmtId="3" fontId="64" fillId="0" borderId="0" xfId="0" applyNumberFormat="1" applyFont="1" applyFill="1" applyBorder="1" applyAlignment="1">
      <alignment horizontal="center" vertical="center"/>
    </xf>
    <xf numFmtId="167" fontId="64" fillId="0" borderId="0" xfId="3" applyNumberFormat="1" applyFont="1" applyBorder="1" applyAlignment="1">
      <alignment horizontal="center" vertical="center"/>
    </xf>
    <xf numFmtId="0" fontId="48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7" xfId="0" applyFont="1" applyBorder="1" applyAlignment="1">
      <alignment horizontal="left" vertical="center" wrapText="1" indent="1"/>
    </xf>
    <xf numFmtId="165" fontId="21" fillId="0" borderId="12" xfId="0" applyNumberFormat="1" applyFont="1" applyBorder="1" applyAlignment="1">
      <alignment horizontal="right" vertical="center" indent="1"/>
    </xf>
    <xf numFmtId="165" fontId="21" fillId="0" borderId="15" xfId="0" applyNumberFormat="1" applyFont="1" applyBorder="1" applyAlignment="1">
      <alignment horizontal="right" vertical="center" indent="1"/>
    </xf>
    <xf numFmtId="165" fontId="21" fillId="0" borderId="18" xfId="0" applyNumberFormat="1" applyFont="1" applyBorder="1" applyAlignment="1">
      <alignment horizontal="right" vertical="center" indent="1"/>
    </xf>
    <xf numFmtId="165" fontId="21" fillId="0" borderId="12" xfId="0" applyNumberFormat="1" applyFont="1" applyBorder="1" applyAlignment="1">
      <alignment horizontal="right" vertical="center" wrapText="1" indent="1"/>
    </xf>
    <xf numFmtId="165" fontId="21" fillId="0" borderId="18" xfId="0" applyNumberFormat="1" applyFont="1" applyBorder="1" applyAlignment="1">
      <alignment horizontal="right" vertical="center" wrapText="1" indent="1"/>
    </xf>
    <xf numFmtId="165" fontId="21" fillId="0" borderId="15" xfId="0" applyNumberFormat="1" applyFont="1" applyBorder="1" applyAlignment="1">
      <alignment horizontal="right" vertical="center" wrapText="1" inden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8" xfId="1" applyFont="1" applyFill="1" applyBorder="1" applyAlignment="1">
      <alignment horizontal="center" vertical="center" wrapText="1"/>
    </xf>
    <xf numFmtId="0" fontId="16" fillId="5" borderId="9" xfId="1" applyFont="1" applyFill="1" applyBorder="1" applyAlignment="1">
      <alignment horizontal="center" vertical="center" wrapText="1"/>
    </xf>
    <xf numFmtId="0" fontId="16" fillId="5" borderId="10" xfId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16" fillId="9" borderId="9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 wrapText="1"/>
    </xf>
    <xf numFmtId="0" fontId="16" fillId="9" borderId="8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25" fillId="11" borderId="0" xfId="0" applyFont="1" applyFill="1" applyAlignment="1">
      <alignment horizontal="left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12" borderId="20" xfId="0" applyFont="1" applyFill="1" applyBorder="1" applyAlignment="1">
      <alignment horizontal="center" vertical="center" wrapText="1"/>
    </xf>
    <xf numFmtId="0" fontId="16" fillId="15" borderId="1" xfId="0" applyFont="1" applyFill="1" applyBorder="1" applyAlignment="1">
      <alignment horizontal="center" vertical="center" wrapText="1"/>
    </xf>
    <xf numFmtId="0" fontId="16" fillId="15" borderId="1" xfId="0" applyFont="1" applyFill="1" applyBorder="1" applyAlignment="1">
      <alignment horizontal="center" vertical="center"/>
    </xf>
    <xf numFmtId="0" fontId="16" fillId="15" borderId="21" xfId="0" applyFont="1" applyFill="1" applyBorder="1" applyAlignment="1">
      <alignment horizontal="center" vertical="center"/>
    </xf>
    <xf numFmtId="0" fontId="16" fillId="12" borderId="39" xfId="0" applyFont="1" applyFill="1" applyBorder="1" applyAlignment="1">
      <alignment horizontal="center" vertical="center" wrapText="1"/>
    </xf>
    <xf numFmtId="0" fontId="16" fillId="12" borderId="40" xfId="0" applyFont="1" applyFill="1" applyBorder="1" applyAlignment="1">
      <alignment horizontal="center" vertical="center" wrapText="1"/>
    </xf>
    <xf numFmtId="0" fontId="16" fillId="12" borderId="22" xfId="0" applyFont="1" applyFill="1" applyBorder="1" applyAlignment="1">
      <alignment horizontal="center" vertical="center" wrapText="1"/>
    </xf>
    <xf numFmtId="0" fontId="16" fillId="12" borderId="4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/>
    </xf>
    <xf numFmtId="0" fontId="16" fillId="12" borderId="2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 wrapText="1"/>
    </xf>
    <xf numFmtId="0" fontId="58" fillId="0" borderId="39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2" fontId="16" fillId="2" borderId="20" xfId="0" applyNumberFormat="1" applyFont="1" applyFill="1" applyBorder="1" applyAlignment="1">
      <alignment horizontal="center" vertical="center" wrapText="1"/>
    </xf>
    <xf numFmtId="2" fontId="46" fillId="2" borderId="42" xfId="0" applyNumberFormat="1" applyFont="1" applyFill="1" applyBorder="1" applyAlignment="1">
      <alignment horizontal="center" vertical="center" wrapText="1"/>
    </xf>
    <xf numFmtId="2" fontId="46" fillId="2" borderId="43" xfId="0" applyNumberFormat="1" applyFont="1" applyFill="1" applyBorder="1" applyAlignment="1">
      <alignment horizontal="center" vertical="center" wrapText="1"/>
    </xf>
    <xf numFmtId="2" fontId="16" fillId="2" borderId="21" xfId="0" applyNumberFormat="1" applyFont="1" applyFill="1" applyBorder="1" applyAlignment="1">
      <alignment horizontal="center" vertical="center" wrapText="1"/>
    </xf>
    <xf numFmtId="2" fontId="16" fillId="2" borderId="44" xfId="0" applyNumberFormat="1" applyFont="1" applyFill="1" applyBorder="1" applyAlignment="1">
      <alignment horizontal="center" vertical="center" wrapText="1"/>
    </xf>
    <xf numFmtId="2" fontId="48" fillId="0" borderId="0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46" fillId="2" borderId="21" xfId="0" applyFont="1" applyFill="1" applyBorder="1" applyAlignment="1">
      <alignment horizontal="center" vertical="center" wrapText="1"/>
    </xf>
    <xf numFmtId="0" fontId="16" fillId="15" borderId="20" xfId="0" applyFont="1" applyFill="1" applyBorder="1" applyAlignment="1">
      <alignment horizontal="center" vertical="center" wrapText="1"/>
    </xf>
    <xf numFmtId="0" fontId="16" fillId="15" borderId="2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1" fillId="2" borderId="21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3" fontId="16" fillId="2" borderId="21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 wrapText="1"/>
    </xf>
    <xf numFmtId="3" fontId="16" fillId="2" borderId="21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center" vertical="center"/>
    </xf>
    <xf numFmtId="165" fontId="21" fillId="0" borderId="22" xfId="0" applyNumberFormat="1" applyFont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16" borderId="5" xfId="0" applyFont="1" applyFill="1" applyBorder="1" applyAlignment="1">
      <alignment horizontal="center" vertical="center"/>
    </xf>
    <xf numFmtId="0" fontId="16" fillId="16" borderId="3" xfId="0" applyFont="1" applyFill="1" applyBorder="1" applyAlignment="1">
      <alignment horizontal="center" vertical="center"/>
    </xf>
    <xf numFmtId="0" fontId="16" fillId="16" borderId="4" xfId="0" applyFont="1" applyFill="1" applyBorder="1" applyAlignment="1">
      <alignment horizontal="center" vertical="center"/>
    </xf>
    <xf numFmtId="0" fontId="16" fillId="16" borderId="27" xfId="0" applyFont="1" applyFill="1" applyBorder="1" applyAlignment="1">
      <alignment horizontal="center" vertical="center"/>
    </xf>
    <xf numFmtId="0" fontId="16" fillId="16" borderId="28" xfId="0" applyFont="1" applyFill="1" applyBorder="1" applyAlignment="1">
      <alignment horizontal="center" vertical="center"/>
    </xf>
    <xf numFmtId="0" fontId="16" fillId="16" borderId="29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 wrapText="1"/>
    </xf>
    <xf numFmtId="3" fontId="16" fillId="3" borderId="28" xfId="0" applyNumberFormat="1" applyFont="1" applyFill="1" applyBorder="1" applyAlignment="1">
      <alignment horizontal="center" vertical="center"/>
    </xf>
    <xf numFmtId="3" fontId="16" fillId="3" borderId="29" xfId="0" applyNumberFormat="1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6" fillId="3" borderId="28" xfId="9" applyFont="1" applyFill="1" applyBorder="1" applyAlignment="1">
      <alignment horizontal="center" vertical="center"/>
    </xf>
    <xf numFmtId="0" fontId="16" fillId="3" borderId="29" xfId="9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3" xfId="9" applyFont="1" applyFill="1" applyBorder="1" applyAlignment="1">
      <alignment horizontal="center" vertical="center"/>
    </xf>
    <xf numFmtId="0" fontId="16" fillId="3" borderId="4" xfId="9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top" readingOrder="1"/>
    </xf>
    <xf numFmtId="0" fontId="18" fillId="0" borderId="0" xfId="0" applyFont="1" applyAlignment="1">
      <alignment horizontal="center"/>
    </xf>
    <xf numFmtId="0" fontId="16" fillId="3" borderId="28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6" fillId="3" borderId="27" xfId="8" applyFont="1" applyFill="1" applyBorder="1" applyAlignment="1">
      <alignment horizontal="center" vertical="center" wrapText="1"/>
    </xf>
    <xf numFmtId="0" fontId="16" fillId="3" borderId="28" xfId="8" applyFont="1" applyFill="1" applyBorder="1" applyAlignment="1">
      <alignment horizontal="center" vertical="center" wrapText="1"/>
    </xf>
    <xf numFmtId="0" fontId="16" fillId="3" borderId="29" xfId="8" applyFont="1" applyFill="1" applyBorder="1" applyAlignment="1">
      <alignment horizontal="center" vertical="center" wrapText="1"/>
    </xf>
    <xf numFmtId="0" fontId="25" fillId="13" borderId="0" xfId="0" applyFont="1" applyFill="1" applyAlignment="1">
      <alignment horizontal="left" vertical="center"/>
    </xf>
    <xf numFmtId="0" fontId="16" fillId="4" borderId="31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46" fillId="8" borderId="0" xfId="0" applyNumberFormat="1" applyFont="1" applyFill="1" applyAlignment="1">
      <alignment horizontal="center" vertical="center"/>
    </xf>
    <xf numFmtId="0" fontId="46" fillId="8" borderId="0" xfId="0" applyNumberFormat="1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 wrapText="1"/>
    </xf>
  </cellXfs>
  <cellStyles count="15">
    <cellStyle name="Normal" xfId="0" builtinId="0"/>
    <cellStyle name="Normal 16 2" xfId="13"/>
    <cellStyle name="Normal 2" xfId="1"/>
    <cellStyle name="Normal 2 2" xfId="9"/>
    <cellStyle name="Normal 3" xfId="6"/>
    <cellStyle name="Normal 3 2" xfId="12"/>
    <cellStyle name="Normal 4" xfId="4"/>
    <cellStyle name="Normal 5" xfId="8"/>
    <cellStyle name="Normal 6" xfId="11"/>
    <cellStyle name="Normal 7" xfId="14"/>
    <cellStyle name="Normal_Plan18" xfId="2"/>
    <cellStyle name="Normal_Tab7.1" xfId="7"/>
    <cellStyle name="Separador de milhares 2" xfId="5"/>
    <cellStyle name="Vírgula" xfId="3" builtinId="3"/>
    <cellStyle name="Vírgula 5" xfId="10"/>
  </cellStyles>
  <dxfs count="0"/>
  <tableStyles count="0" defaultTableStyle="TableStyleMedium9" defaultPivotStyle="PivotStyleLight16"/>
  <colors>
    <mruColors>
      <color rgb="FFF0D5D4"/>
      <color rgb="FFC76361"/>
      <color rgb="FF692725"/>
      <color rgb="FF0060A8"/>
      <color rgb="FF1E497C"/>
      <color rgb="FF00518E"/>
      <color rgb="FFBEBEBE"/>
      <color rgb="FF7B7B7B"/>
      <color rgb="FF5A5A5A"/>
      <color rgb="FFAEAEA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3"/>
      <c:hPercent val="27"/>
      <c:rotY val="32"/>
      <c:depthPercent val="50"/>
      <c:rAngAx val="1"/>
    </c:view3D>
    <c:floor>
      <c:thickness val="0"/>
      <c:spPr>
        <a:gradFill flip="none" rotWithShape="1">
          <a:gsLst>
            <a:gs pos="0">
              <a:schemeClr val="accent1">
                <a:lumMod val="20000"/>
                <a:lumOff val="80000"/>
              </a:schemeClr>
            </a:gs>
            <a:gs pos="100000">
              <a:schemeClr val="bg1"/>
            </a:gs>
          </a:gsLst>
          <a:lin ang="18900000" scaled="1"/>
          <a:tileRect/>
        </a:gradFill>
        <a:ln w="6350">
          <a:solidFill>
            <a:srgbClr val="3379CD"/>
          </a:solidFill>
        </a:ln>
      </c:spPr>
    </c:floor>
    <c:sideWall>
      <c:thickness val="0"/>
      <c:spPr>
        <a:gradFill flip="none" rotWithShape="1">
          <a:gsLst>
            <a:gs pos="0">
              <a:schemeClr val="accent1">
                <a:lumMod val="20000"/>
                <a:lumOff val="80000"/>
              </a:schemeClr>
            </a:gs>
            <a:gs pos="99000">
              <a:schemeClr val="bg1"/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1">
                <a:lumMod val="20000"/>
                <a:lumOff val="80000"/>
              </a:schemeClr>
            </a:gs>
            <a:gs pos="99000">
              <a:schemeClr val="bg1"/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5.5028287461773698E-2"/>
          <c:y val="2.4407638888888888E-2"/>
          <c:w val="0.85031116207951085"/>
          <c:h val="0.893510335917312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'2.1-2.3 pop localizção e sexo'!$C$26</c:f>
              <c:strCache>
                <c:ptCount val="1"/>
                <c:pt idx="0">
                  <c:v>Homens</c:v>
                </c:pt>
              </c:strCache>
            </c:strRef>
          </c:tx>
          <c:spPr>
            <a:solidFill>
              <a:srgbClr val="233C5B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233C5B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Lbls>
            <c:dLbl>
              <c:idx val="0"/>
              <c:layout>
                <c:manualLayout>
                  <c:x val="1.4833756603839809E-17"/>
                  <c:y val="0.19794722222222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99221527777777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364933741080531E-3"/>
                  <c:y val="0.199646527777777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364933741080531E-3"/>
                  <c:y val="0.20134513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203043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'2.1-2.3 pop localizção e sexo'!$A$27:$A$31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'2.1-2.3 pop localizção e sexo'!$C$27:$C$31</c:f>
              <c:numCache>
                <c:formatCode>#,##0</c:formatCode>
                <c:ptCount val="5"/>
                <c:pt idx="0">
                  <c:v>1537.463</c:v>
                </c:pt>
                <c:pt idx="1">
                  <c:v>1549.8710000000001</c:v>
                </c:pt>
                <c:pt idx="2">
                  <c:v>1569.7070000000001</c:v>
                </c:pt>
                <c:pt idx="3">
                  <c:v>1607.6579999999999</c:v>
                </c:pt>
                <c:pt idx="4">
                  <c:v>1600</c:v>
                </c:pt>
              </c:numCache>
            </c:numRef>
          </c:val>
        </c:ser>
        <c:ser>
          <c:idx val="1"/>
          <c:order val="1"/>
          <c:tx>
            <c:strRef>
              <c:f>'2.1-2.3 pop localizção e sexo'!$D$26</c:f>
              <c:strCache>
                <c:ptCount val="1"/>
                <c:pt idx="0">
                  <c:v>Mulheres</c:v>
                </c:pt>
              </c:strCache>
            </c:strRef>
          </c:tx>
          <c:spPr>
            <a:solidFill>
              <a:srgbClr val="B4C9E2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364933741080531E-3"/>
                  <c:y val="0.198372222222222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364933741080531E-3"/>
                  <c:y val="0.189128472222222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364933741080531E-3"/>
                  <c:y val="0.19794791666666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729867482161063E-3"/>
                  <c:y val="0.196249305555555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364933741080531E-3"/>
                  <c:y val="0.197947916666666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'2.1-2.3 pop localizção e sexo'!$A$27:$A$31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'2.1-2.3 pop localizção e sexo'!$D$27:$D$31</c:f>
              <c:numCache>
                <c:formatCode>#,##0</c:formatCode>
                <c:ptCount val="5"/>
                <c:pt idx="0">
                  <c:v>1646.796</c:v>
                </c:pt>
                <c:pt idx="1">
                  <c:v>1657.6130000000001</c:v>
                </c:pt>
                <c:pt idx="2">
                  <c:v>1736.0930000000001</c:v>
                </c:pt>
                <c:pt idx="3">
                  <c:v>1718.3420000000001</c:v>
                </c:pt>
                <c:pt idx="4">
                  <c:v>1745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gapDepth val="100"/>
        <c:shape val="box"/>
        <c:axId val="96551296"/>
        <c:axId val="96552832"/>
        <c:axId val="0"/>
      </c:bar3DChart>
      <c:catAx>
        <c:axId val="9655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pt-BR"/>
          </a:p>
        </c:txPr>
        <c:crossAx val="965528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65528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96551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686391437308888"/>
          <c:y val="0.41694473329918158"/>
          <c:w val="9.6663098878695231E-2"/>
          <c:h val="0.27884293193368526"/>
        </c:manualLayout>
      </c:layout>
      <c:overlay val="0"/>
    </c:legend>
    <c:plotVisOnly val="1"/>
    <c:dispBlanksAs val="gap"/>
    <c:showDLblsOverMax val="0"/>
  </c:chart>
  <c:spPr>
    <a:solidFill>
      <a:schemeClr val="lt1"/>
    </a:solidFill>
    <a:ln>
      <a:noFill/>
    </a:ln>
    <a:effectLst/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65" footer="0.49212598500000765"/>
    <c:pageSetup paperSize="9" orientation="landscape" horizontalDpi="-3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pt-BR"/>
              <a:t>PIB a preço de mercado corrente e PIB Per Capita de Alagoas – 1999-03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PIB a.p.m. R$ milhão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99CC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numRef>
              <c:f>pib!#REF!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pib!#REF!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PIB per capita R$ 1,00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99CC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pib!#REF!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54752"/>
        <c:axId val="99756288"/>
      </c:lineChart>
      <c:catAx>
        <c:axId val="9975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9975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756288"/>
        <c:scaling>
          <c:orientation val="minMax"/>
        </c:scaling>
        <c:delete val="0"/>
        <c:axPos val="l"/>
        <c:majorGridlines>
          <c:spPr>
            <a:ln w="3175">
              <a:solidFill>
                <a:srgbClr val="FF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F99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99754752"/>
        <c:crosses val="autoZero"/>
        <c:crossBetween val="between"/>
      </c:valAx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65" footer="0.4921259850000076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30"/>
      <c:depthPercent val="40"/>
      <c:rAngAx val="1"/>
    </c:view3D>
    <c:floor>
      <c:thickness val="0"/>
      <c:spPr>
        <a:noFill/>
        <a:ln w="6350">
          <a:solidFill>
            <a:srgbClr val="C00000"/>
          </a:solidFill>
        </a:ln>
      </c:spPr>
    </c:floor>
    <c:sideWall>
      <c:thickness val="0"/>
      <c:spPr>
        <a:gradFill>
          <a:gsLst>
            <a:gs pos="0">
              <a:srgbClr val="99CCFF">
                <a:gamma/>
                <a:tint val="0"/>
                <a:invGamma/>
              </a:srgbClr>
            </a:gs>
            <a:gs pos="100000">
              <a:schemeClr val="accent2">
                <a:lumMod val="20000"/>
                <a:lumOff val="80000"/>
              </a:schemeClr>
            </a:gs>
          </a:gsLst>
          <a:lin ang="16200000" scaled="1"/>
        </a:gradFill>
        <a:ln w="6350">
          <a:noFill/>
        </a:ln>
      </c:spPr>
    </c:sideWall>
    <c:backWall>
      <c:thickness val="0"/>
      <c:spPr>
        <a:gradFill>
          <a:gsLst>
            <a:gs pos="0">
              <a:srgbClr val="99CCFF">
                <a:gamma/>
                <a:tint val="0"/>
                <a:invGamma/>
              </a:srgbClr>
            </a:gs>
            <a:gs pos="100000">
              <a:schemeClr val="accent2">
                <a:lumMod val="20000"/>
                <a:lumOff val="80000"/>
              </a:schemeClr>
            </a:gs>
          </a:gsLst>
          <a:lin ang="16200000" scaled="1"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7.2305300713557591E-2"/>
          <c:y val="0.10091862284820032"/>
          <c:w val="0.92769469928644255"/>
          <c:h val="0.711046165884194"/>
        </c:manualLayout>
      </c:layout>
      <c:bar3DChart>
        <c:barDir val="col"/>
        <c:grouping val="clustered"/>
        <c:varyColors val="0"/>
        <c:ser>
          <c:idx val="0"/>
          <c:order val="0"/>
          <c:tx>
            <c:v>PIB a. p.m. R$ milhão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  <a:contourClr>
                <a:srgbClr val="000000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752B29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  <a:contourClr>
                  <a:srgbClr val="000000"/>
                </a:contourClr>
              </a:sp3d>
            </c:spPr>
          </c:dPt>
          <c:dPt>
            <c:idx val="1"/>
            <c:invertIfNegative val="0"/>
            <c:bubble3D val="0"/>
            <c:spPr>
              <a:solidFill>
                <a:srgbClr val="953735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  <a:contourClr>
                  <a:srgbClr val="000000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rgbClr val="BD4A47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  <a:contourClr>
                  <a:srgbClr val="000000"/>
                </a:contourClr>
              </a:sp3d>
            </c:spPr>
          </c:dPt>
          <c:dPt>
            <c:idx val="3"/>
            <c:invertIfNegative val="0"/>
            <c:bubble3D val="0"/>
            <c:spPr>
              <a:solidFill>
                <a:srgbClr val="CE7674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  <a:contourClr>
                  <a:srgbClr val="000000"/>
                </a:contourClr>
              </a:sp3d>
            </c:spPr>
          </c:dPt>
          <c:dPt>
            <c:idx val="4"/>
            <c:invertIfNegative val="0"/>
            <c:bubble3D val="0"/>
            <c:spPr>
              <a:solidFill>
                <a:srgbClr val="DEA3A2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  <a:contourClr>
                  <a:srgbClr val="000000"/>
                </a:contourClr>
              </a:sp3d>
            </c:spPr>
          </c:dPt>
          <c:dLbls>
            <c:dLbl>
              <c:idx val="0"/>
              <c:layout>
                <c:manualLayout>
                  <c:x val="0"/>
                  <c:y val="0.16601307189542486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8676470588235297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364933741080536E-3"/>
                  <c:y val="0.186764705882352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166013071895424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729867482161071E-3"/>
                  <c:y val="0.155637254901960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'II-Est Econ 1.1 pib'!$A$7:$A$11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'II-Est Econ 1.1 pib'!$C$7:$C$11</c:f>
              <c:numCache>
                <c:formatCode>#,##0</c:formatCode>
                <c:ptCount val="5"/>
                <c:pt idx="0">
                  <c:v>27133.037851988</c:v>
                </c:pt>
                <c:pt idx="1">
                  <c:v>31657.320732751476</c:v>
                </c:pt>
                <c:pt idx="2">
                  <c:v>34650.397467018578</c:v>
                </c:pt>
                <c:pt idx="3">
                  <c:v>37282.529122335123</c:v>
                </c:pt>
                <c:pt idx="4">
                  <c:v>40974.994014653101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gapDepth val="64"/>
        <c:shape val="box"/>
        <c:axId val="99804672"/>
        <c:axId val="99806208"/>
        <c:axId val="0"/>
      </c:bar3DChart>
      <c:catAx>
        <c:axId val="9980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C000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9980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806208"/>
        <c:scaling>
          <c:orientation val="minMax"/>
          <c:max val="35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99804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65" footer="0.49212598500000765"/>
    <c:pageSetup paperSize="9" orientation="landscape" horizontalDpi="-3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30"/>
      <c:depthPercent val="40"/>
      <c:rAngAx val="1"/>
    </c:view3D>
    <c:floor>
      <c:thickness val="0"/>
      <c:spPr>
        <a:noFill/>
        <a:ln w="6350">
          <a:solidFill>
            <a:srgbClr val="C00000"/>
          </a:solidFill>
        </a:ln>
      </c:spPr>
    </c:floor>
    <c:sideWall>
      <c:thickness val="0"/>
      <c:spPr>
        <a:gradFill>
          <a:gsLst>
            <a:gs pos="0">
              <a:srgbClr val="99CCFF">
                <a:gamma/>
                <a:tint val="0"/>
                <a:invGamma/>
              </a:srgbClr>
            </a:gs>
            <a:gs pos="100000">
              <a:schemeClr val="accent2">
                <a:lumMod val="20000"/>
                <a:lumOff val="80000"/>
              </a:schemeClr>
            </a:gs>
          </a:gsLst>
          <a:lin ang="16200000" scaled="1"/>
        </a:gradFill>
        <a:ln w="6350">
          <a:noFill/>
        </a:ln>
      </c:spPr>
    </c:sideWall>
    <c:backWall>
      <c:thickness val="0"/>
      <c:spPr>
        <a:gradFill>
          <a:gsLst>
            <a:gs pos="0">
              <a:srgbClr val="99CCFF">
                <a:gamma/>
                <a:tint val="0"/>
                <a:invGamma/>
              </a:srgbClr>
            </a:gs>
            <a:gs pos="100000">
              <a:schemeClr val="accent2">
                <a:lumMod val="20000"/>
                <a:lumOff val="80000"/>
              </a:schemeClr>
            </a:gs>
          </a:gsLst>
          <a:lin ang="16200000" scaled="1"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6.9152395514780834E-2"/>
          <c:y val="0.1293810641627543"/>
          <c:w val="0.93084771699833602"/>
          <c:h val="0.68346165884194054"/>
        </c:manualLayout>
      </c:layout>
      <c:bar3DChart>
        <c:barDir val="col"/>
        <c:grouping val="clustered"/>
        <c:varyColors val="0"/>
        <c:ser>
          <c:idx val="1"/>
          <c:order val="0"/>
          <c:tx>
            <c:v>PIB per capita R$ 1,00</c:v>
          </c:tx>
          <c:spPr>
            <a:solidFill>
              <a:srgbClr val="D9959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752B29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2"/>
            <c:invertIfNegative val="0"/>
            <c:bubble3D val="0"/>
            <c:spPr>
              <a:solidFill>
                <a:srgbClr val="BD4A47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3"/>
            <c:invertIfNegative val="0"/>
            <c:bubble3D val="0"/>
            <c:spPr>
              <a:solidFill>
                <a:srgbClr val="CE7674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4"/>
            <c:invertIfNegative val="0"/>
            <c:bubble3D val="0"/>
            <c:spPr>
              <a:solidFill>
                <a:srgbClr val="DEA3A2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Lbls>
            <c:dLbl>
              <c:idx val="0"/>
              <c:layout>
                <c:manualLayout>
                  <c:x val="6.1956348472579081E-3"/>
                  <c:y val="0.15033524423835137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3981432479134452E-3"/>
                  <c:y val="0.16200417415726007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293323139653472E-3"/>
                  <c:y val="0.16993382352941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6372574649467926E-3"/>
                  <c:y val="0.162582846605507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5392456676860366E-3"/>
                  <c:y val="0.159709150326797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'II-Est Econ 1.1 pib'!$A$7:$A$11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'II-Est Econ 1.1 pib'!$E$7:$E$11</c:f>
              <c:numCache>
                <c:formatCode>#,##0</c:formatCode>
                <c:ptCount val="5"/>
                <c:pt idx="0">
                  <c:v>8693.9173269911898</c:v>
                </c:pt>
                <c:pt idx="1">
                  <c:v>10071.095587669683</c:v>
                </c:pt>
                <c:pt idx="2">
                  <c:v>10946.360437564628</c:v>
                </c:pt>
                <c:pt idx="3">
                  <c:v>11294.535979149883</c:v>
                </c:pt>
                <c:pt idx="4">
                  <c:v>12335.437863599118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gapDepth val="64"/>
        <c:shape val="box"/>
        <c:axId val="101078912"/>
        <c:axId val="101080448"/>
        <c:axId val="0"/>
      </c:bar3DChart>
      <c:catAx>
        <c:axId val="10107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C000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108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0804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107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65" footer="0.49212598500000765"/>
    <c:pageSetup paperSize="9" orientation="landscape" horizontalDpi="-3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0"/>
      <c:rotY val="40"/>
      <c:depthPercent val="30"/>
      <c:rAngAx val="1"/>
    </c:view3D>
    <c:floor>
      <c:thickness val="0"/>
      <c:spPr>
        <a:noFill/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99CCFF">
                <a:gamma/>
                <a:tint val="0"/>
                <a:invGamma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</a:gradFill>
      </c:spPr>
    </c:sideWall>
    <c:backWall>
      <c:thickness val="0"/>
      <c:spPr>
        <a:gradFill>
          <a:gsLst>
            <a:gs pos="0">
              <a:srgbClr val="99CCFF">
                <a:gamma/>
                <a:tint val="0"/>
                <a:invGamma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</a:gradFill>
      </c:spPr>
    </c:backWall>
    <c:plotArea>
      <c:layout>
        <c:manualLayout>
          <c:layoutTarget val="inner"/>
          <c:xMode val="edge"/>
          <c:yMode val="edge"/>
          <c:x val="0.14242150866462794"/>
          <c:y val="0.17943760683760684"/>
          <c:w val="0.92878924566768628"/>
          <c:h val="0.6799641025641025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'3.1.1 prod petró gas'!$E$16:$G$16</c:f>
              <c:strCache>
                <c:ptCount val="1"/>
                <c:pt idx="0">
                  <c:v>69.013 358.368 427.381</c:v>
                </c:pt>
              </c:strCache>
            </c:strRef>
          </c:tx>
          <c:spPr>
            <a:solidFill>
              <a:srgbClr val="D07C7A"/>
            </a:solidFill>
            <a:ln>
              <a:noFill/>
            </a:ln>
            <a:scene3d>
              <a:camera prst="orthographicFront"/>
              <a:lightRig rig="threePt" dir="t"/>
            </a:scene3d>
            <a:sp3d prstMaterial="matte"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 prstMaterial="matte">
                <a:bevelT w="0" h="0"/>
              </a:sp3d>
            </c:spPr>
          </c:dPt>
          <c:dPt>
            <c:idx val="1"/>
            <c:invertIfNegative val="0"/>
            <c:bubble3D val="0"/>
            <c:spPr>
              <a:solidFill>
                <a:srgbClr val="953735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 prstMaterial="matte">
                <a:bevelT w="0" h="0"/>
              </a:sp3d>
            </c:spPr>
          </c:dPt>
          <c:dPt>
            <c:idx val="2"/>
            <c:invertIfNegative val="0"/>
            <c:bubble3D val="0"/>
            <c:spPr>
              <a:solidFill>
                <a:srgbClr val="BD4A47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 prstMaterial="matte">
                <a:bevelT w="0" h="0"/>
              </a:sp3d>
            </c:spPr>
          </c:dPt>
          <c:dPt>
            <c:idx val="3"/>
            <c:invertIfNegative val="0"/>
            <c:bubble3D val="0"/>
            <c:spPr>
              <a:solidFill>
                <a:srgbClr val="D99593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 prstMaterial="matte">
                <a:bevelT w="0" h="0"/>
              </a:sp3d>
            </c:spPr>
          </c:dPt>
          <c:dPt>
            <c:idx val="4"/>
            <c:invertIfNegative val="0"/>
            <c:bubble3D val="0"/>
            <c:spPr>
              <a:solidFill>
                <a:srgbClr val="EBC8C7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 prstMaterial="matte">
                <a:bevelT w="0" h="0"/>
              </a:sp3d>
            </c:spPr>
          </c:dPt>
          <c:dLbls>
            <c:dLbl>
              <c:idx val="0"/>
              <c:layout>
                <c:manualLayout>
                  <c:x val="2.9044444444444447E-3"/>
                  <c:y val="0.26738984674329502"/>
                </c:manualLayout>
              </c:layout>
              <c:spPr/>
              <c:txPr>
                <a:bodyPr rot="-5400000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9249999999999997E-3"/>
                  <c:y val="0.25554693486590041"/>
                </c:manualLayout>
              </c:layout>
              <c:spPr/>
              <c:txPr>
                <a:bodyPr rot="-5400000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9249999999999997E-3"/>
                  <c:y val="0.243941570881226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3727777777777802E-3"/>
                  <c:y val="0.275472222222222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711333584663289E-3"/>
                  <c:y val="0.302229629629629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'3.1.1 prod petró gas'!$A$7:$A$11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'3.1.1 prod petró gas'!$G$7:$G$11</c:f>
              <c:numCache>
                <c:formatCode>#,##0</c:formatCode>
                <c:ptCount val="5"/>
                <c:pt idx="0">
                  <c:v>563159.17235000001</c:v>
                </c:pt>
                <c:pt idx="1">
                  <c:v>561662</c:v>
                </c:pt>
                <c:pt idx="2">
                  <c:v>586330</c:v>
                </c:pt>
                <c:pt idx="3">
                  <c:v>535310.65234000003</c:v>
                </c:pt>
                <c:pt idx="4">
                  <c:v>427381.01750000007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00"/>
        <c:shape val="cylinder"/>
        <c:axId val="108519808"/>
        <c:axId val="108521344"/>
        <c:axId val="0"/>
      </c:bar3DChart>
      <c:catAx>
        <c:axId val="10851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08521344"/>
        <c:crosses val="autoZero"/>
        <c:auto val="1"/>
        <c:lblAlgn val="ctr"/>
        <c:lblOffset val="100"/>
        <c:noMultiLvlLbl val="0"/>
      </c:catAx>
      <c:valAx>
        <c:axId val="1085213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08519808"/>
        <c:crosses val="autoZero"/>
        <c:crossBetween val="between"/>
        <c:majorUnit val="1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52" footer="0.3149606200000055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0"/>
      <c:rotY val="40"/>
      <c:depthPercent val="30"/>
      <c:rAngAx val="1"/>
    </c:view3D>
    <c:floor>
      <c:thickness val="0"/>
      <c:spPr>
        <a:noFill/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99CCFF">
                <a:gamma/>
                <a:tint val="0"/>
                <a:invGamma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</a:gradFill>
      </c:spPr>
    </c:sideWall>
    <c:backWall>
      <c:thickness val="0"/>
      <c:spPr>
        <a:gradFill>
          <a:gsLst>
            <a:gs pos="0">
              <a:srgbClr val="99CCFF">
                <a:gamma/>
                <a:tint val="0"/>
                <a:invGamma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</a:gradFill>
      </c:spPr>
    </c:backWall>
    <c:plotArea>
      <c:layout>
        <c:manualLayout>
          <c:layoutTarget val="inner"/>
          <c:xMode val="edge"/>
          <c:yMode val="edge"/>
          <c:x val="0.14242150866462794"/>
          <c:y val="0.17943760683760684"/>
          <c:w val="0.92878924566768628"/>
          <c:h val="0.6799641025641025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'3.1.1 prod petró gas'!$B$5:$D$5</c:f>
              <c:strCache>
                <c:ptCount val="1"/>
                <c:pt idx="0">
                  <c:v>Petróleo Bruto  (m3)</c:v>
                </c:pt>
              </c:strCache>
            </c:strRef>
          </c:tx>
          <c:spPr>
            <a:solidFill>
              <a:srgbClr val="D07C7A"/>
            </a:solidFill>
            <a:ln>
              <a:noFill/>
            </a:ln>
            <a:scene3d>
              <a:camera prst="orthographicFront"/>
              <a:lightRig rig="threePt" dir="t"/>
            </a:scene3d>
            <a:sp3d prstMaterial="matte"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 prstMaterial="matte">
                <a:bevelT w="0" h="0"/>
              </a:sp3d>
            </c:spPr>
          </c:dPt>
          <c:dPt>
            <c:idx val="1"/>
            <c:invertIfNegative val="0"/>
            <c:bubble3D val="0"/>
            <c:spPr>
              <a:solidFill>
                <a:srgbClr val="953735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 prstMaterial="matte">
                <a:bevelT w="0" h="0"/>
              </a:sp3d>
            </c:spPr>
          </c:dPt>
          <c:dPt>
            <c:idx val="2"/>
            <c:invertIfNegative val="0"/>
            <c:bubble3D val="0"/>
            <c:spPr>
              <a:solidFill>
                <a:srgbClr val="BD4A47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 prstMaterial="matte">
                <a:bevelT w="0" h="0"/>
              </a:sp3d>
            </c:spPr>
          </c:dPt>
          <c:dPt>
            <c:idx val="3"/>
            <c:invertIfNegative val="0"/>
            <c:bubble3D val="0"/>
            <c:spPr>
              <a:solidFill>
                <a:srgbClr val="D99593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 prstMaterial="matte">
                <a:bevelT w="0" h="0"/>
              </a:sp3d>
            </c:spPr>
          </c:dPt>
          <c:dPt>
            <c:idx val="4"/>
            <c:invertIfNegative val="0"/>
            <c:bubble3D val="0"/>
            <c:spPr>
              <a:solidFill>
                <a:srgbClr val="EBC8C7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 prstMaterial="matte">
                <a:bevelT w="0" h="0"/>
              </a:sp3d>
            </c:spPr>
          </c:dPt>
          <c:dLbls>
            <c:dLbl>
              <c:idx val="0"/>
              <c:layout>
                <c:manualLayout>
                  <c:x val="2.9044444444444447E-3"/>
                  <c:y val="0.26738984674329502"/>
                </c:manualLayout>
              </c:layout>
              <c:spPr/>
              <c:txPr>
                <a:bodyPr rot="-5400000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92483660130719E-3"/>
                  <c:y val="0.30258425925925941"/>
                </c:manualLayout>
              </c:layout>
              <c:spPr/>
              <c:txPr>
                <a:bodyPr rot="-5400000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92483660130719E-3"/>
                  <c:y val="0.290978703703703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3725490196078509E-3"/>
                  <c:y val="0.29899074074074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7111111111111121E-3"/>
                  <c:y val="0.290470306513410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'3.1.1 prod petró gas'!$A$7:$A$11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'3.1.1 prod petró gas'!$D$7:$D$11</c:f>
              <c:numCache>
                <c:formatCode>#,##0</c:formatCode>
                <c:ptCount val="5"/>
                <c:pt idx="0">
                  <c:v>318608.80081000004</c:v>
                </c:pt>
                <c:pt idx="1">
                  <c:v>274757</c:v>
                </c:pt>
                <c:pt idx="2">
                  <c:v>229146</c:v>
                </c:pt>
                <c:pt idx="3">
                  <c:v>259716.35414000001</c:v>
                </c:pt>
                <c:pt idx="4">
                  <c:v>262800.83340999996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00"/>
        <c:shape val="cylinder"/>
        <c:axId val="101171968"/>
        <c:axId val="101173504"/>
        <c:axId val="0"/>
      </c:bar3DChart>
      <c:catAx>
        <c:axId val="10117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01173504"/>
        <c:crosses val="autoZero"/>
        <c:auto val="1"/>
        <c:lblAlgn val="ctr"/>
        <c:lblOffset val="100"/>
        <c:noMultiLvlLbl val="0"/>
      </c:catAx>
      <c:valAx>
        <c:axId val="1011735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01171968"/>
        <c:crosses val="autoZero"/>
        <c:crossBetween val="between"/>
        <c:majorUnit val="5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52" footer="0.3149606200000055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0"/>
      <c:rotY val="30"/>
      <c:depthPercent val="40"/>
      <c:rAngAx val="1"/>
    </c:view3D>
    <c:floor>
      <c:thickness val="0"/>
      <c:spPr>
        <a:noFill/>
        <a:ln w="6350">
          <a:solidFill>
            <a:srgbClr val="C00000"/>
          </a:solidFill>
        </a:ln>
      </c:spPr>
    </c:floor>
    <c:sideWall>
      <c:thickness val="0"/>
      <c:spPr>
        <a:gradFill flip="none" rotWithShape="1">
          <a:gsLst>
            <a:gs pos="0">
              <a:srgbClr val="99CCFF">
                <a:gamma/>
                <a:tint val="0"/>
                <a:invGamma/>
                <a:alpha val="0"/>
                <a:lumMod val="100000"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rgbClr val="99CCFF">
                <a:gamma/>
                <a:tint val="0"/>
                <a:invGamma/>
                <a:alpha val="0"/>
                <a:lumMod val="100000"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7.9636144520578322E-2"/>
          <c:y val="0.12636184588618748"/>
          <c:w val="0.91203240411031161"/>
          <c:h val="0.78434892160144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'3.1.2 prod cimento'!$B$2</c:f>
              <c:strCache>
                <c:ptCount val="1"/>
                <c:pt idx="0">
                  <c:v>CIMENTO ( t ) </c:v>
                </c:pt>
              </c:strCache>
            </c:strRef>
          </c:tx>
          <c:spPr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692725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1"/>
            <c:invertIfNegative val="0"/>
            <c:bubble3D val="0"/>
            <c:spPr>
              <a:solidFill>
                <a:srgbClr val="953735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2"/>
            <c:invertIfNegative val="0"/>
            <c:bubble3D val="0"/>
            <c:spPr>
              <a:solidFill>
                <a:srgbClr val="BE4946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3"/>
            <c:invertIfNegative val="0"/>
            <c:bubble3D val="0"/>
            <c:spPr>
              <a:solidFill>
                <a:srgbClr val="D07C7A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4"/>
            <c:invertIfNegative val="0"/>
            <c:bubble3D val="0"/>
            <c:spPr>
              <a:solidFill>
                <a:srgbClr val="F0D5D4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Lbls>
            <c:dLbl>
              <c:idx val="0"/>
              <c:layout>
                <c:manualLayout>
                  <c:x val="3.6699576825687985E-3"/>
                  <c:y val="0.110357181665153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1235107205688411E-3"/>
                  <c:y val="0.117586728186970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1027669717063038E-3"/>
                  <c:y val="0.134567933399462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0162005257944689E-3"/>
                  <c:y val="0.11035718166515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790521323631744E-3"/>
                  <c:y val="0.11842743224325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'3.1.2 prod cimento'!$A$3:$A$7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'3.1.2 prod cimento'!$B$3:$B$7</c:f>
              <c:numCache>
                <c:formatCode>#,##0</c:formatCode>
                <c:ptCount val="5"/>
                <c:pt idx="0">
                  <c:v>408714</c:v>
                </c:pt>
                <c:pt idx="1">
                  <c:v>674545</c:v>
                </c:pt>
                <c:pt idx="2">
                  <c:v>706086</c:v>
                </c:pt>
                <c:pt idx="3">
                  <c:v>703501</c:v>
                </c:pt>
                <c:pt idx="4">
                  <c:v>818057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100"/>
        <c:shape val="box"/>
        <c:axId val="88090880"/>
        <c:axId val="88125440"/>
        <c:axId val="0"/>
      </c:bar3DChart>
      <c:catAx>
        <c:axId val="8809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C000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8812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125440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88090880"/>
        <c:crosses val="autoZero"/>
        <c:crossBetween val="between"/>
        <c:majorUnit val="15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1.534251969" header="0.49212598500000765" footer="0.49212598500000765"/>
    <c:pageSetup paperSize="9"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20"/>
      <c:rotY val="30"/>
      <c:depthPercent val="70"/>
      <c:rAngAx val="1"/>
    </c:view3D>
    <c:floor>
      <c:thickness val="0"/>
      <c:spPr>
        <a:noFill/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rgbClr val="99CCFF">
                <a:gamma/>
                <a:tint val="0"/>
                <a:invGamma/>
                <a:alpha val="0"/>
                <a:lumMod val="100000"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rgbClr val="99CCFF">
                <a:gamma/>
                <a:tint val="0"/>
                <a:invGamma/>
                <a:alpha val="0"/>
                <a:lumMod val="100000"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7.3851692597351387E-2"/>
          <c:y val="2.4103929905711939E-2"/>
          <c:w val="0.92614830740264853"/>
          <c:h val="0.8115555555555555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'3.1.3 prod braskem'!$A$3</c:f>
              <c:strCache>
                <c:ptCount val="1"/>
                <c:pt idx="0">
                  <c:v>Dicloroetano – DCE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312643912119797E-3"/>
                  <c:y val="0.213128703258836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312643912119797E-3"/>
                  <c:y val="0.197341391906330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312643912119207E-3"/>
                  <c:y val="0.197341391906330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312643912119797E-3"/>
                  <c:y val="0.197341391906330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312643912119797E-3"/>
                  <c:y val="0.197341391906330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'3.1.3 prod braskem'!$B$2:$F$2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'3.1.3 prod braskem'!$B$3:$F$3</c:f>
              <c:numCache>
                <c:formatCode>#,##0</c:formatCode>
                <c:ptCount val="5"/>
                <c:pt idx="0">
                  <c:v>387315</c:v>
                </c:pt>
                <c:pt idx="1">
                  <c:v>481922</c:v>
                </c:pt>
                <c:pt idx="2">
                  <c:v>478529.88599999988</c:v>
                </c:pt>
                <c:pt idx="3">
                  <c:v>480601.33239999996</c:v>
                </c:pt>
                <c:pt idx="4">
                  <c:v>471437.92</c:v>
                </c:pt>
              </c:numCache>
            </c:numRef>
          </c:val>
        </c:ser>
        <c:ser>
          <c:idx val="2"/>
          <c:order val="1"/>
          <c:tx>
            <c:strRef>
              <c:f>'3.1.3 prod braskem'!$A$4</c:f>
              <c:strCache>
                <c:ptCount val="1"/>
                <c:pt idx="0">
                  <c:v>Policloreto de vinila - PVC</c:v>
                </c:pt>
              </c:strCache>
            </c:strRef>
          </c:tx>
          <c:spPr>
            <a:solidFill>
              <a:srgbClr val="953735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312643912119797E-3"/>
                  <c:y val="0.205235047582583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97341391906330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312643912119207E-3"/>
                  <c:y val="0.197341391906330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197341391906330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312643912119797E-3"/>
                  <c:y val="0.197341391906330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'3.1.3 prod braskem'!$B$2:$F$2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'3.1.3 prod braskem'!$B$4:$F$4</c:f>
              <c:numCache>
                <c:formatCode>#,##0</c:formatCode>
                <c:ptCount val="5"/>
                <c:pt idx="0">
                  <c:v>218976</c:v>
                </c:pt>
                <c:pt idx="1">
                  <c:v>282749</c:v>
                </c:pt>
                <c:pt idx="2">
                  <c:v>341175.75831199996</c:v>
                </c:pt>
                <c:pt idx="3">
                  <c:v>404959.409033</c:v>
                </c:pt>
                <c:pt idx="4">
                  <c:v>376078.94999999995</c:v>
                </c:pt>
              </c:numCache>
            </c:numRef>
          </c:val>
        </c:ser>
        <c:ser>
          <c:idx val="3"/>
          <c:order val="2"/>
          <c:tx>
            <c:strRef>
              <c:f>'3.1.3 prod braskem'!$A$5</c:f>
              <c:strCache>
                <c:ptCount val="1"/>
                <c:pt idx="0">
                  <c:v>Soda DF</c:v>
                </c:pt>
              </c:strCache>
            </c:strRef>
          </c:tx>
          <c:spPr>
            <a:solidFill>
              <a:srgbClr val="BD4A47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312643912119797E-3"/>
                  <c:y val="0.205235047582583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312643912119797E-3"/>
                  <c:y val="0.205235047582583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312643912119207E-3"/>
                  <c:y val="0.197341391906330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312643912119797E-3"/>
                  <c:y val="0.197341391906330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312643912118608E-3"/>
                  <c:y val="0.205235047582583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'3.1.3 prod braskem'!$B$2:$F$2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'3.1.3 prod braskem'!$B$5:$F$5</c:f>
              <c:numCache>
                <c:formatCode>#,##0</c:formatCode>
                <c:ptCount val="5"/>
                <c:pt idx="0">
                  <c:v>316082</c:v>
                </c:pt>
                <c:pt idx="1">
                  <c:v>393860</c:v>
                </c:pt>
                <c:pt idx="2">
                  <c:v>395234.41899999999</c:v>
                </c:pt>
                <c:pt idx="3">
                  <c:v>399017.58500000002</c:v>
                </c:pt>
                <c:pt idx="4">
                  <c:v>390398.64500000008</c:v>
                </c:pt>
              </c:numCache>
            </c:numRef>
          </c:val>
        </c:ser>
        <c:ser>
          <c:idx val="4"/>
          <c:order val="3"/>
          <c:tx>
            <c:strRef>
              <c:f>'3.1.3 prod braskem'!$A$6</c:f>
              <c:strCache>
                <c:ptCount val="1"/>
                <c:pt idx="0">
                  <c:v>HCL</c:v>
                </c:pt>
              </c:strCache>
            </c:strRef>
          </c:tx>
          <c:spPr>
            <a:solidFill>
              <a:srgbClr val="D9959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312643912119797E-3"/>
                  <c:y val="1.5787311352506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312643912119797E-3"/>
                  <c:y val="7.8936556762532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312643912119797E-3"/>
                  <c:y val="7.8936556762531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312643912119797E-3"/>
                  <c:y val="2.36809670287596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312643912119797E-3"/>
                  <c:y val="7.8936556762532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'3.1.3 prod braskem'!$B$2:$F$2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'3.1.3 prod braskem'!$B$6:$F$6</c:f>
              <c:numCache>
                <c:formatCode>#,##0</c:formatCode>
                <c:ptCount val="5"/>
                <c:pt idx="0">
                  <c:v>10004</c:v>
                </c:pt>
                <c:pt idx="1">
                  <c:v>15878</c:v>
                </c:pt>
                <c:pt idx="2">
                  <c:v>17834.022999999997</c:v>
                </c:pt>
                <c:pt idx="3">
                  <c:v>15755.725</c:v>
                </c:pt>
                <c:pt idx="4">
                  <c:v>15882.488000000003</c:v>
                </c:pt>
              </c:numCache>
            </c:numRef>
          </c:val>
        </c:ser>
        <c:ser>
          <c:idx val="5"/>
          <c:order val="4"/>
          <c:tx>
            <c:strRef>
              <c:f>'3.1.3 prod braskem'!$A$7</c:f>
              <c:strCache>
                <c:ptCount val="1"/>
                <c:pt idx="0">
                  <c:v>Hipo</c:v>
                </c:pt>
              </c:strCache>
            </c:strRef>
          </c:tx>
          <c:spPr>
            <a:solidFill>
              <a:srgbClr val="EBC8C7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9.6937931736359364E-3"/>
                  <c:y val="7.89365567625328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4625287824240209E-3"/>
                  <c:y val="7.8936556762532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4625287824239602E-3"/>
                  <c:y val="7.89365567625328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625287824239602E-3"/>
                  <c:y val="7.8936556762532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625287824239602E-3"/>
                  <c:y val="1.5787311352506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'3.1.3 prod braskem'!$B$2:$F$2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'3.1.3 prod braskem'!$B$7:$F$7</c:f>
              <c:numCache>
                <c:formatCode>#,##0</c:formatCode>
                <c:ptCount val="5"/>
                <c:pt idx="0">
                  <c:v>21387</c:v>
                </c:pt>
                <c:pt idx="1">
                  <c:v>23261</c:v>
                </c:pt>
                <c:pt idx="2">
                  <c:v>25262.745002000003</c:v>
                </c:pt>
                <c:pt idx="3">
                  <c:v>26084.171000000002</c:v>
                </c:pt>
                <c:pt idx="4">
                  <c:v>25189.79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gapDepth val="100"/>
        <c:shape val="box"/>
        <c:axId val="108701568"/>
        <c:axId val="108703104"/>
        <c:axId val="0"/>
      </c:bar3DChart>
      <c:catAx>
        <c:axId val="10870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rgbClr val="C000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870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703104"/>
        <c:scaling>
          <c:orientation val="minMax"/>
          <c:max val="600000"/>
          <c:min val="0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8701568"/>
        <c:crosses val="autoZero"/>
        <c:crossBetween val="between"/>
        <c:majorUnit val="100000"/>
        <c:minorUnit val="5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0090861889927323E-3"/>
          <c:y val="0.91656903188353189"/>
          <c:w val="0.97835721703011458"/>
          <c:h val="8.343096811646816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65" footer="0.4921259850000076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pt-BR" sz="550"/>
              <a:t> </a:t>
            </a:r>
          </a:p>
        </c:rich>
      </c:tx>
      <c:layout>
        <c:manualLayout>
          <c:xMode val="edge"/>
          <c:yMode val="edge"/>
          <c:x val="0.23019381951717469"/>
          <c:y val="7.6690821256038691E-3"/>
        </c:manualLayout>
      </c:layout>
      <c:overlay val="0"/>
    </c:title>
    <c:autoTitleDeleted val="0"/>
    <c:view3D>
      <c:rotX val="15"/>
      <c:rotY val="40"/>
      <c:depthPercent val="80"/>
      <c:rAngAx val="1"/>
    </c:view3D>
    <c:floor>
      <c:thickness val="0"/>
      <c:spPr>
        <a:noFill/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rgbClr val="99CCFF">
                <a:gamma/>
                <a:tint val="0"/>
                <a:invGamma/>
                <a:alpha val="0"/>
                <a:lumMod val="100000"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rgbClr val="99CCFF">
                <a:gamma/>
                <a:tint val="0"/>
                <a:invGamma/>
                <a:alpha val="0"/>
                <a:lumMod val="100000"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9.1235953795776717E-2"/>
          <c:y val="9.6254830917874401E-2"/>
          <c:w val="0.90876404620422335"/>
          <c:h val="0.744899758454106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'3.1.4-3.1.5 prod açúcar etanol'!$A$3</c:f>
              <c:strCache>
                <c:ptCount val="1"/>
                <c:pt idx="0">
                  <c:v>Demerara (VHP)</c:v>
                </c:pt>
              </c:strCache>
            </c:strRef>
          </c:tx>
          <c:spPr>
            <a:solidFill>
              <a:srgbClr val="88323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5.6536641229937091E-3"/>
                  <c:y val="0.230352657004830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289377046572365E-2"/>
                  <c:y val="0.222683574879227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0513184234598514E-3"/>
                  <c:y val="0.239731884057971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1841448578068845E-3"/>
                  <c:y val="0.233177122177721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421948535747901E-2"/>
                  <c:y val="0.1952035024154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'3.1.4-3.1.5 prod açúcar etanol'!$B$2:$F$2</c:f>
              <c:strCache>
                <c:ptCount val="5"/>
                <c:pt idx="0">
                  <c:v>safra 11/12</c:v>
                </c:pt>
                <c:pt idx="1">
                  <c:v>safra 12/13</c:v>
                </c:pt>
                <c:pt idx="2">
                  <c:v>safra 13/14</c:v>
                </c:pt>
                <c:pt idx="3">
                  <c:v>safra 14/15</c:v>
                </c:pt>
                <c:pt idx="4">
                  <c:v>safra 15/16</c:v>
                </c:pt>
              </c:strCache>
            </c:strRef>
          </c:cat>
          <c:val>
            <c:numRef>
              <c:f>'3.1.4-3.1.5 prod açúcar etanol'!$B$3:$F$3</c:f>
              <c:numCache>
                <c:formatCode>#,##0</c:formatCode>
                <c:ptCount val="5"/>
                <c:pt idx="0">
                  <c:v>1731138</c:v>
                </c:pt>
                <c:pt idx="1">
                  <c:v>1682512</c:v>
                </c:pt>
                <c:pt idx="2">
                  <c:v>1267245</c:v>
                </c:pt>
                <c:pt idx="3">
                  <c:v>1456685</c:v>
                </c:pt>
                <c:pt idx="4">
                  <c:v>923108</c:v>
                </c:pt>
              </c:numCache>
            </c:numRef>
          </c:val>
        </c:ser>
        <c:ser>
          <c:idx val="1"/>
          <c:order val="1"/>
          <c:tx>
            <c:strRef>
              <c:f>'3.1.4-3.1.5 prod açúcar etanol'!$A$4</c:f>
              <c:strCache>
                <c:ptCount val="1"/>
                <c:pt idx="0">
                  <c:v>Cristal</c:v>
                </c:pt>
              </c:strCache>
            </c:strRef>
          </c:tx>
          <c:spPr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5.0198704266660411E-3"/>
                  <c:y val="0.19572161835748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899906486111109E-3"/>
                  <c:y val="0.186790458937198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3899906486111109E-3"/>
                  <c:y val="0.169370772946859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3899906486111109E-3"/>
                  <c:y val="0.161554951690821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3899906486111109E-3"/>
                  <c:y val="0.122242753623188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'3.1.4-3.1.5 prod açúcar etanol'!$B$2:$F$2</c:f>
              <c:strCache>
                <c:ptCount val="5"/>
                <c:pt idx="0">
                  <c:v>safra 11/12</c:v>
                </c:pt>
                <c:pt idx="1">
                  <c:v>safra 12/13</c:v>
                </c:pt>
                <c:pt idx="2">
                  <c:v>safra 13/14</c:v>
                </c:pt>
                <c:pt idx="3">
                  <c:v>safra 14/15</c:v>
                </c:pt>
                <c:pt idx="4">
                  <c:v>safra 15/16</c:v>
                </c:pt>
              </c:strCache>
            </c:strRef>
          </c:cat>
          <c:val>
            <c:numRef>
              <c:f>'3.1.4-3.1.5 prod açúcar etanol'!$B$4:$F$4</c:f>
              <c:numCache>
                <c:formatCode>#,##0</c:formatCode>
                <c:ptCount val="5"/>
                <c:pt idx="0">
                  <c:v>530952</c:v>
                </c:pt>
                <c:pt idx="1">
                  <c:v>474640</c:v>
                </c:pt>
                <c:pt idx="2">
                  <c:v>416212</c:v>
                </c:pt>
                <c:pt idx="3">
                  <c:v>403637</c:v>
                </c:pt>
                <c:pt idx="4">
                  <c:v>277361</c:v>
                </c:pt>
              </c:numCache>
            </c:numRef>
          </c:val>
        </c:ser>
        <c:ser>
          <c:idx val="2"/>
          <c:order val="2"/>
          <c:tx>
            <c:strRef>
              <c:f>'3.1.4-3.1.5 prod açúcar etanol'!$A$5</c:f>
              <c:strCache>
                <c:ptCount val="1"/>
                <c:pt idx="0">
                  <c:v>Refinado granulado</c:v>
                </c:pt>
              </c:strCache>
            </c:strRef>
          </c:tx>
          <c:spPr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1.5394354290166362E-2"/>
                  <c:y val="3.1195591477227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500351314446325E-2"/>
                  <c:y val="2.3155001057305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39486418050934E-2"/>
                  <c:y val="2.3155001057305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8500351314446325E-2"/>
                  <c:y val="1.5114410637384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4711325582320288E-2"/>
                  <c:y val="8.04059041992142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'3.1.4-3.1.5 prod açúcar etanol'!$B$2:$F$2</c:f>
              <c:strCache>
                <c:ptCount val="5"/>
                <c:pt idx="0">
                  <c:v>safra 11/12</c:v>
                </c:pt>
                <c:pt idx="1">
                  <c:v>safra 12/13</c:v>
                </c:pt>
                <c:pt idx="2">
                  <c:v>safra 13/14</c:v>
                </c:pt>
                <c:pt idx="3">
                  <c:v>safra 14/15</c:v>
                </c:pt>
                <c:pt idx="4">
                  <c:v>safra 15/16</c:v>
                </c:pt>
              </c:strCache>
            </c:strRef>
          </c:cat>
          <c:val>
            <c:numRef>
              <c:f>'3.1.4-3.1.5 prod açúcar etanol'!$B$5:$F$5</c:f>
              <c:numCache>
                <c:formatCode>#,##0</c:formatCode>
                <c:ptCount val="5"/>
                <c:pt idx="0">
                  <c:v>85276</c:v>
                </c:pt>
                <c:pt idx="1">
                  <c:v>73104</c:v>
                </c:pt>
                <c:pt idx="2">
                  <c:v>64193</c:v>
                </c:pt>
                <c:pt idx="3">
                  <c:v>26701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00"/>
        <c:shape val="box"/>
        <c:axId val="108961152"/>
        <c:axId val="108971136"/>
        <c:axId val="0"/>
      </c:bar3DChart>
      <c:catAx>
        <c:axId val="10896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rgbClr val="C00000"/>
            </a:solidFill>
          </a:ln>
        </c:spPr>
        <c:txPr>
          <a:bodyPr/>
          <a:lstStyle/>
          <a:p>
            <a:pPr>
              <a:defRPr sz="550"/>
            </a:pPr>
            <a:endParaRPr lang="pt-BR"/>
          </a:p>
        </c:txPr>
        <c:crossAx val="108971136"/>
        <c:crosses val="autoZero"/>
        <c:auto val="1"/>
        <c:lblAlgn val="ctr"/>
        <c:lblOffset val="100"/>
        <c:noMultiLvlLbl val="0"/>
      </c:catAx>
      <c:valAx>
        <c:axId val="108971136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txPr>
          <a:bodyPr/>
          <a:lstStyle/>
          <a:p>
            <a:pPr>
              <a:defRPr sz="550"/>
            </a:pPr>
            <a:endParaRPr lang="pt-BR"/>
          </a:p>
        </c:txPr>
        <c:crossAx val="108961152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621105919003115"/>
          <c:y val="0.90704419191919194"/>
          <c:w val="0.76757816680681901"/>
          <c:h val="9.2515895406122567E-2"/>
        </c:manualLayout>
      </c:layout>
      <c:overlay val="0"/>
      <c:txPr>
        <a:bodyPr/>
        <a:lstStyle/>
        <a:p>
          <a:pPr>
            <a:defRPr sz="55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52" footer="0.3149606200000055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30"/>
      <c:depthPercent val="60"/>
      <c:rAngAx val="1"/>
    </c:view3D>
    <c:floor>
      <c:thickness val="0"/>
      <c:spPr>
        <a:noFill/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rgbClr val="99CCFF">
                <a:gamma/>
                <a:tint val="0"/>
                <a:invGamma/>
                <a:alpha val="0"/>
                <a:lumMod val="100000"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rgbClr val="99CCFF">
                <a:gamma/>
                <a:tint val="0"/>
                <a:invGamma/>
                <a:alpha val="0"/>
                <a:lumMod val="100000"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7.787988615168423E-2"/>
          <c:y val="0.11072110831506886"/>
          <c:w val="0.92212011384831583"/>
          <c:h val="0.74636144708715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'3.1.4-3.1.5 prod açúcar etanol'!$A$25</c:f>
              <c:strCache>
                <c:ptCount val="1"/>
                <c:pt idx="0">
                  <c:v>Anidro</c:v>
                </c:pt>
              </c:strCache>
            </c:strRef>
          </c:tx>
          <c:spPr>
            <a:solidFill>
              <a:srgbClr val="88323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2.97317058993293E-3"/>
                  <c:y val="0.213375538070445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97317058993293E-3"/>
                  <c:y val="0.206127068524862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97317058993293E-3"/>
                  <c:y val="0.206127068524862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3164614018109264E-3"/>
                  <c:y val="0.198878028233644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3164614018109264E-3"/>
                  <c:y val="0.19919250907770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'3.1.4-3.1.5 prod açúcar etanol'!$B$24:$F$24</c:f>
              <c:strCache>
                <c:ptCount val="5"/>
                <c:pt idx="0">
                  <c:v>safra 11/12</c:v>
                </c:pt>
                <c:pt idx="1">
                  <c:v>safra 12/13</c:v>
                </c:pt>
                <c:pt idx="2">
                  <c:v>safra 13/14</c:v>
                </c:pt>
                <c:pt idx="3">
                  <c:v>safra 14/15</c:v>
                </c:pt>
                <c:pt idx="4">
                  <c:v>safra 15/16</c:v>
                </c:pt>
              </c:strCache>
            </c:strRef>
          </c:cat>
          <c:val>
            <c:numRef>
              <c:f>'3.1.4-3.1.5 prod açúcar etanol'!$B$25:$F$25</c:f>
              <c:numCache>
                <c:formatCode>#,##0</c:formatCode>
                <c:ptCount val="5"/>
                <c:pt idx="0">
                  <c:v>348081</c:v>
                </c:pt>
                <c:pt idx="1">
                  <c:v>339805</c:v>
                </c:pt>
                <c:pt idx="2">
                  <c:v>316139</c:v>
                </c:pt>
                <c:pt idx="3">
                  <c:v>368284</c:v>
                </c:pt>
                <c:pt idx="4">
                  <c:v>209124</c:v>
                </c:pt>
              </c:numCache>
            </c:numRef>
          </c:val>
        </c:ser>
        <c:ser>
          <c:idx val="1"/>
          <c:order val="1"/>
          <c:tx>
            <c:strRef>
              <c:f>'3.1.4-3.1.5 prod açúcar etanol'!$A$26</c:f>
              <c:strCache>
                <c:ptCount val="1"/>
                <c:pt idx="0">
                  <c:v>Hidratado</c:v>
                </c:pt>
              </c:strCache>
            </c:strRef>
          </c:tx>
          <c:spPr>
            <a:solidFill>
              <a:srgbClr val="E0A9A8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5.6814531466862737E-3"/>
                  <c:y val="0.231951025458679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6814531466862737E-3"/>
                  <c:y val="0.217454086367512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6814531466862737E-3"/>
                  <c:y val="0.202957147276344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6814531466862737E-3"/>
                  <c:y val="0.202957147276344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7869402806232538E-3"/>
                  <c:y val="0.195708677730761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'3.1.4-3.1.5 prod açúcar etanol'!$B$24:$F$24</c:f>
              <c:strCache>
                <c:ptCount val="5"/>
                <c:pt idx="0">
                  <c:v>safra 11/12</c:v>
                </c:pt>
                <c:pt idx="1">
                  <c:v>safra 12/13</c:v>
                </c:pt>
                <c:pt idx="2">
                  <c:v>safra 13/14</c:v>
                </c:pt>
                <c:pt idx="3">
                  <c:v>safra 14/15</c:v>
                </c:pt>
                <c:pt idx="4">
                  <c:v>safra 15/16</c:v>
                </c:pt>
              </c:strCache>
            </c:strRef>
          </c:cat>
          <c:val>
            <c:numRef>
              <c:f>'3.1.4-3.1.5 prod açúcar etanol'!$B$26:$F$26</c:f>
              <c:numCache>
                <c:formatCode>#,##0</c:formatCode>
                <c:ptCount val="5"/>
                <c:pt idx="0">
                  <c:v>324707</c:v>
                </c:pt>
                <c:pt idx="1">
                  <c:v>203351</c:v>
                </c:pt>
                <c:pt idx="2">
                  <c:v>194295</c:v>
                </c:pt>
                <c:pt idx="3">
                  <c:v>180400</c:v>
                </c:pt>
                <c:pt idx="4">
                  <c:v>161803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gapDepth val="100"/>
        <c:shape val="box"/>
        <c:axId val="108891136"/>
        <c:axId val="108892928"/>
        <c:axId val="0"/>
      </c:bar3DChart>
      <c:catAx>
        <c:axId val="10889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rgbClr val="C00000"/>
            </a:solidFill>
          </a:ln>
        </c:spPr>
        <c:txPr>
          <a:bodyPr/>
          <a:lstStyle/>
          <a:p>
            <a:pPr>
              <a:defRPr sz="550"/>
            </a:pPr>
            <a:endParaRPr lang="pt-BR"/>
          </a:p>
        </c:txPr>
        <c:crossAx val="108892928"/>
        <c:crosses val="autoZero"/>
        <c:auto val="1"/>
        <c:lblAlgn val="ctr"/>
        <c:lblOffset val="100"/>
        <c:noMultiLvlLbl val="0"/>
      </c:catAx>
      <c:valAx>
        <c:axId val="108892928"/>
        <c:scaling>
          <c:orientation val="minMax"/>
          <c:max val="500000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txPr>
          <a:bodyPr/>
          <a:lstStyle/>
          <a:p>
            <a:pPr>
              <a:defRPr sz="550"/>
            </a:pPr>
            <a:endParaRPr lang="pt-BR"/>
          </a:p>
        </c:txPr>
        <c:crossAx val="10889113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836149122136847"/>
          <c:y val="0.93294703008077584"/>
          <c:w val="0.55358025635145125"/>
          <c:h val="6.3119045283021091E-2"/>
        </c:manualLayout>
      </c:layout>
      <c:overlay val="0"/>
      <c:txPr>
        <a:bodyPr/>
        <a:lstStyle/>
        <a:p>
          <a:pPr>
            <a:defRPr sz="55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30"/>
      <c:rotY val="30"/>
      <c:depthPercent val="100"/>
      <c:rAngAx val="1"/>
    </c:view3D>
    <c:floor>
      <c:thickness val="0"/>
      <c:spPr>
        <a:noFill/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rgbClr val="99CCFF">
                <a:gamma/>
                <a:tint val="0"/>
                <a:invGamma/>
                <a:alpha val="0"/>
                <a:lumMod val="100000"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  <a:tileRect/>
        </a:gradFill>
        <a:ln w="6350">
          <a:noFill/>
        </a:ln>
        <a:scene3d>
          <a:camera prst="orthographicFront"/>
          <a:lightRig rig="threePt" dir="t"/>
        </a:scene3d>
        <a:sp3d>
          <a:bevelT w="6350"/>
        </a:sp3d>
      </c:spPr>
    </c:sideWall>
    <c:backWall>
      <c:thickness val="0"/>
      <c:spPr>
        <a:gradFill flip="none" rotWithShape="1">
          <a:gsLst>
            <a:gs pos="0">
              <a:srgbClr val="99CCFF">
                <a:gamma/>
                <a:tint val="0"/>
                <a:invGamma/>
                <a:alpha val="0"/>
                <a:lumMod val="100000"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  <a:tileRect/>
        </a:gradFill>
        <a:ln w="6350">
          <a:noFill/>
        </a:ln>
        <a:scene3d>
          <a:camera prst="orthographicFront"/>
          <a:lightRig rig="threePt" dir="t"/>
        </a:scene3d>
        <a:sp3d>
          <a:bevelT w="6350"/>
        </a:sp3d>
      </c:spPr>
    </c:backWall>
    <c:plotArea>
      <c:layout>
        <c:manualLayout>
          <c:layoutTarget val="inner"/>
          <c:xMode val="edge"/>
          <c:yMode val="edge"/>
          <c:x val="8.3347604485219162E-2"/>
          <c:y val="0.11482702987781322"/>
          <c:w val="0.89076044852191649"/>
          <c:h val="0.715119516994354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 3.2.1-3.2.2 cons consu ener'!$B$26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692725"/>
            </a:solidFill>
            <a:ln>
              <a:noFill/>
            </a:ln>
            <a:scene3d>
              <a:camera prst="orthographicFront"/>
              <a:lightRig rig="threePt" dir="t"/>
            </a:scene3d>
            <a:sp3d prstMaterial="matte"/>
          </c:spPr>
          <c:invertIfNegative val="0"/>
          <c:cat>
            <c:strRef>
              <c:f>' 3.2.1-3.2.2 cons consu ener'!$A$27:$A$34</c:f>
              <c:strCache>
                <c:ptCount val="8"/>
                <c:pt idx="0">
                  <c:v>Residencial</c:v>
                </c:pt>
                <c:pt idx="1">
                  <c:v>Industrial</c:v>
                </c:pt>
                <c:pt idx="2">
                  <c:v>Comercial</c:v>
                </c:pt>
                <c:pt idx="3">
                  <c:v>Rural</c:v>
                </c:pt>
                <c:pt idx="4">
                  <c:v>Poderes públicos</c:v>
                </c:pt>
                <c:pt idx="5">
                  <c:v>Serviços públicos</c:v>
                </c:pt>
                <c:pt idx="6">
                  <c:v>Iluminação pública</c:v>
                </c:pt>
                <c:pt idx="7">
                  <c:v>Consumo próprio</c:v>
                </c:pt>
              </c:strCache>
            </c:strRef>
          </c:cat>
          <c:val>
            <c:numRef>
              <c:f>' 3.2.1-3.2.2 cons consu ener'!$B$27:$B$34</c:f>
              <c:numCache>
                <c:formatCode>#,##0</c:formatCode>
                <c:ptCount val="8"/>
                <c:pt idx="0">
                  <c:v>1018469</c:v>
                </c:pt>
                <c:pt idx="1">
                  <c:v>474211</c:v>
                </c:pt>
                <c:pt idx="2">
                  <c:v>563923</c:v>
                </c:pt>
                <c:pt idx="3">
                  <c:v>153176</c:v>
                </c:pt>
                <c:pt idx="4">
                  <c:v>131721</c:v>
                </c:pt>
                <c:pt idx="5">
                  <c:v>172749</c:v>
                </c:pt>
                <c:pt idx="6">
                  <c:v>136146</c:v>
                </c:pt>
                <c:pt idx="7">
                  <c:v>4144</c:v>
                </c:pt>
              </c:numCache>
            </c:numRef>
          </c:val>
        </c:ser>
        <c:ser>
          <c:idx val="2"/>
          <c:order val="1"/>
          <c:tx>
            <c:strRef>
              <c:f>' 3.2.1-3.2.2 cons consu ener'!$C$26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8B3331"/>
            </a:solidFill>
            <a:ln>
              <a:noFill/>
            </a:ln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cat>
            <c:strRef>
              <c:f>' 3.2.1-3.2.2 cons consu ener'!$A$27:$A$34</c:f>
              <c:strCache>
                <c:ptCount val="8"/>
                <c:pt idx="0">
                  <c:v>Residencial</c:v>
                </c:pt>
                <c:pt idx="1">
                  <c:v>Industrial</c:v>
                </c:pt>
                <c:pt idx="2">
                  <c:v>Comercial</c:v>
                </c:pt>
                <c:pt idx="3">
                  <c:v>Rural</c:v>
                </c:pt>
                <c:pt idx="4">
                  <c:v>Poderes públicos</c:v>
                </c:pt>
                <c:pt idx="5">
                  <c:v>Serviços públicos</c:v>
                </c:pt>
                <c:pt idx="6">
                  <c:v>Iluminação pública</c:v>
                </c:pt>
                <c:pt idx="7">
                  <c:v>Consumo próprio</c:v>
                </c:pt>
              </c:strCache>
            </c:strRef>
          </c:cat>
          <c:val>
            <c:numRef>
              <c:f>' 3.2.1-3.2.2 cons consu ener'!$C$27:$C$34</c:f>
              <c:numCache>
                <c:formatCode>#,##0</c:formatCode>
                <c:ptCount val="8"/>
                <c:pt idx="0">
                  <c:v>1094798.0740000007</c:v>
                </c:pt>
                <c:pt idx="1">
                  <c:v>584373.58799999976</c:v>
                </c:pt>
                <c:pt idx="2">
                  <c:v>633332.68500000006</c:v>
                </c:pt>
                <c:pt idx="3">
                  <c:v>210218.05400000003</c:v>
                </c:pt>
                <c:pt idx="4">
                  <c:v>138798.47700000007</c:v>
                </c:pt>
                <c:pt idx="5">
                  <c:v>185652.6320000001</c:v>
                </c:pt>
                <c:pt idx="6">
                  <c:v>155556.7099999999</c:v>
                </c:pt>
                <c:pt idx="7">
                  <c:v>4242.5769999999975</c:v>
                </c:pt>
              </c:numCache>
            </c:numRef>
          </c:val>
        </c:ser>
        <c:ser>
          <c:idx val="3"/>
          <c:order val="2"/>
          <c:tx>
            <c:strRef>
              <c:f>' 3.2.1-3.2.2 cons consu ener'!$D$26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A53C39"/>
            </a:solidFill>
            <a:scene3d>
              <a:camera prst="orthographicFront"/>
              <a:lightRig rig="threePt" dir="t"/>
            </a:scene3d>
            <a:sp3d prstMaterial="matte"/>
          </c:spPr>
          <c:invertIfNegative val="0"/>
          <c:cat>
            <c:strRef>
              <c:f>' 3.2.1-3.2.2 cons consu ener'!$A$27:$A$34</c:f>
              <c:strCache>
                <c:ptCount val="8"/>
                <c:pt idx="0">
                  <c:v>Residencial</c:v>
                </c:pt>
                <c:pt idx="1">
                  <c:v>Industrial</c:v>
                </c:pt>
                <c:pt idx="2">
                  <c:v>Comercial</c:v>
                </c:pt>
                <c:pt idx="3">
                  <c:v>Rural</c:v>
                </c:pt>
                <c:pt idx="4">
                  <c:v>Poderes públicos</c:v>
                </c:pt>
                <c:pt idx="5">
                  <c:v>Serviços públicos</c:v>
                </c:pt>
                <c:pt idx="6">
                  <c:v>Iluminação pública</c:v>
                </c:pt>
                <c:pt idx="7">
                  <c:v>Consumo próprio</c:v>
                </c:pt>
              </c:strCache>
            </c:strRef>
          </c:cat>
          <c:val>
            <c:numRef>
              <c:f>' 3.2.1-3.2.2 cons consu ener'!$D$27:$D$34</c:f>
              <c:numCache>
                <c:formatCode>#,##0</c:formatCode>
                <c:ptCount val="8"/>
                <c:pt idx="0">
                  <c:v>1225494</c:v>
                </c:pt>
                <c:pt idx="1">
                  <c:v>554697</c:v>
                </c:pt>
                <c:pt idx="2">
                  <c:v>680412</c:v>
                </c:pt>
                <c:pt idx="3">
                  <c:v>216079</c:v>
                </c:pt>
                <c:pt idx="4">
                  <c:v>145272</c:v>
                </c:pt>
                <c:pt idx="5">
                  <c:v>179167</c:v>
                </c:pt>
                <c:pt idx="6">
                  <c:v>189829</c:v>
                </c:pt>
                <c:pt idx="7">
                  <c:v>3713</c:v>
                </c:pt>
              </c:numCache>
            </c:numRef>
          </c:val>
        </c:ser>
        <c:ser>
          <c:idx val="4"/>
          <c:order val="3"/>
          <c:tx>
            <c:strRef>
              <c:f>' 3.2.1-3.2.2 cons consu ener'!$E$26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BE4946"/>
            </a:solidFill>
            <a:scene3d>
              <a:camera prst="orthographicFront"/>
              <a:lightRig rig="threePt" dir="t"/>
            </a:scene3d>
            <a:sp3d prstMaterial="matte"/>
          </c:spPr>
          <c:invertIfNegative val="0"/>
          <c:cat>
            <c:strRef>
              <c:f>' 3.2.1-3.2.2 cons consu ener'!$A$27:$A$34</c:f>
              <c:strCache>
                <c:ptCount val="8"/>
                <c:pt idx="0">
                  <c:v>Residencial</c:v>
                </c:pt>
                <c:pt idx="1">
                  <c:v>Industrial</c:v>
                </c:pt>
                <c:pt idx="2">
                  <c:v>Comercial</c:v>
                </c:pt>
                <c:pt idx="3">
                  <c:v>Rural</c:v>
                </c:pt>
                <c:pt idx="4">
                  <c:v>Poderes públicos</c:v>
                </c:pt>
                <c:pt idx="5">
                  <c:v>Serviços públicos</c:v>
                </c:pt>
                <c:pt idx="6">
                  <c:v>Iluminação pública</c:v>
                </c:pt>
                <c:pt idx="7">
                  <c:v>Consumo próprio</c:v>
                </c:pt>
              </c:strCache>
            </c:strRef>
          </c:cat>
          <c:val>
            <c:numRef>
              <c:f>' 3.2.1-3.2.2 cons consu ener'!$E$27:$E$34</c:f>
              <c:numCache>
                <c:formatCode>#,##0</c:formatCode>
                <c:ptCount val="8"/>
                <c:pt idx="0">
                  <c:v>1304933</c:v>
                </c:pt>
                <c:pt idx="1">
                  <c:v>579270</c:v>
                </c:pt>
                <c:pt idx="2">
                  <c:v>731982</c:v>
                </c:pt>
                <c:pt idx="3">
                  <c:v>178919</c:v>
                </c:pt>
                <c:pt idx="4">
                  <c:v>150566</c:v>
                </c:pt>
                <c:pt idx="5">
                  <c:v>183564</c:v>
                </c:pt>
                <c:pt idx="6">
                  <c:v>202582</c:v>
                </c:pt>
                <c:pt idx="7">
                  <c:v>3724</c:v>
                </c:pt>
              </c:numCache>
            </c:numRef>
          </c:val>
        </c:ser>
        <c:ser>
          <c:idx val="0"/>
          <c:order val="4"/>
          <c:tx>
            <c:strRef>
              <c:f>' 3.2.1-3.2.2 cons consu ener'!$F$26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 3.2.1-3.2.2 cons consu ener'!$A$27:$A$34</c:f>
              <c:strCache>
                <c:ptCount val="8"/>
                <c:pt idx="0">
                  <c:v>Residencial</c:v>
                </c:pt>
                <c:pt idx="1">
                  <c:v>Industrial</c:v>
                </c:pt>
                <c:pt idx="2">
                  <c:v>Comercial</c:v>
                </c:pt>
                <c:pt idx="3">
                  <c:v>Rural</c:v>
                </c:pt>
                <c:pt idx="4">
                  <c:v>Poderes públicos</c:v>
                </c:pt>
                <c:pt idx="5">
                  <c:v>Serviços públicos</c:v>
                </c:pt>
                <c:pt idx="6">
                  <c:v>Iluminação pública</c:v>
                </c:pt>
                <c:pt idx="7">
                  <c:v>Consumo próprio</c:v>
                </c:pt>
              </c:strCache>
            </c:strRef>
          </c:cat>
          <c:val>
            <c:numRef>
              <c:f>' 3.2.1-3.2.2 cons consu ener'!$F$27:$F$34</c:f>
              <c:numCache>
                <c:formatCode>#,##0</c:formatCode>
                <c:ptCount val="8"/>
                <c:pt idx="0">
                  <c:v>1323913</c:v>
                </c:pt>
                <c:pt idx="1">
                  <c:v>556396</c:v>
                </c:pt>
                <c:pt idx="2">
                  <c:v>734369</c:v>
                </c:pt>
                <c:pt idx="3">
                  <c:v>180284</c:v>
                </c:pt>
                <c:pt idx="4">
                  <c:v>159606</c:v>
                </c:pt>
                <c:pt idx="5">
                  <c:v>194694</c:v>
                </c:pt>
                <c:pt idx="6">
                  <c:v>201256</c:v>
                </c:pt>
                <c:pt idx="7">
                  <c:v>3172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50"/>
        <c:shape val="cylinder"/>
        <c:axId val="109582208"/>
        <c:axId val="109583744"/>
        <c:axId val="0"/>
      </c:bar3DChart>
      <c:catAx>
        <c:axId val="10958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rgbClr val="C00000"/>
            </a:solidFill>
          </a:ln>
        </c:spPr>
        <c:crossAx val="109583744"/>
        <c:crosses val="autoZero"/>
        <c:auto val="1"/>
        <c:lblAlgn val="ctr"/>
        <c:lblOffset val="100"/>
        <c:noMultiLvlLbl val="0"/>
      </c:catAx>
      <c:valAx>
        <c:axId val="109583744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095822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93209352701325188"/>
          <c:y val="0.25571871368004728"/>
          <c:w val="5.819699286442407E-2"/>
          <c:h val="0.549018658971997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3"/>
      <c:hPercent val="27"/>
      <c:rotY val="32"/>
      <c:depthPercent val="50"/>
      <c:rAngAx val="1"/>
    </c:view3D>
    <c:floor>
      <c:thickness val="0"/>
      <c:spPr>
        <a:gradFill flip="none" rotWithShape="1">
          <a:gsLst>
            <a:gs pos="0">
              <a:schemeClr val="accent1">
                <a:lumMod val="20000"/>
                <a:lumOff val="80000"/>
              </a:schemeClr>
            </a:gs>
            <a:gs pos="100000">
              <a:schemeClr val="bg1"/>
            </a:gs>
          </a:gsLst>
          <a:lin ang="16200000" scaled="1"/>
          <a:tileRect/>
        </a:gradFill>
        <a:ln w="6350">
          <a:solidFill>
            <a:srgbClr val="3379CD"/>
          </a:solidFill>
        </a:ln>
      </c:spPr>
    </c:floor>
    <c:sideWall>
      <c:thickness val="0"/>
      <c:spPr>
        <a:gradFill flip="none" rotWithShape="1">
          <a:gsLst>
            <a:gs pos="0">
              <a:schemeClr val="accent1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1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5.5028287461773698E-2"/>
          <c:y val="8.5676268861454047E-2"/>
          <c:w val="0.86498768671081383"/>
          <c:h val="0.764572838991152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'2.1-2.3 pop localizção e sexo'!$C$4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rgbClr val="233C5B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0"/>
                  <c:y val="0.22843834510847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218506243147240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208574141186002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696068567644338E-3"/>
                  <c:y val="0.17877783530228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348034283822178E-3"/>
                  <c:y val="0.188709937263526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'2.1-2.3 pop localizção e sexo'!$A$5:$A$9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'2.1-2.3 pop localizção e sexo'!$C$5:$C$9</c:f>
              <c:numCache>
                <c:formatCode>#,##0</c:formatCode>
                <c:ptCount val="5"/>
                <c:pt idx="0">
                  <c:v>2291.248</c:v>
                </c:pt>
                <c:pt idx="1">
                  <c:v>2291.5450000000001</c:v>
                </c:pt>
                <c:pt idx="2">
                  <c:v>2363.2849999999999</c:v>
                </c:pt>
                <c:pt idx="3">
                  <c:v>2383.6570000000002</c:v>
                </c:pt>
                <c:pt idx="4">
                  <c:v>2472</c:v>
                </c:pt>
              </c:numCache>
            </c:numRef>
          </c:val>
        </c:ser>
        <c:ser>
          <c:idx val="1"/>
          <c:order val="1"/>
          <c:tx>
            <c:strRef>
              <c:f>'2.1-2.3 pop localizção e sexo'!$D$4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B4C9E2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349118922541365E-3"/>
                  <c:y val="0.164750000000000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349118922541365E-3"/>
                  <c:y val="0.175330409356725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346572750253091E-3"/>
                  <c:y val="0.16539839181286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349118922541365E-3"/>
                  <c:y val="0.166046783625731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349118922541365E-3"/>
                  <c:y val="0.17468201754385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'2.1-2.3 pop localizção e sexo'!$A$5:$A$9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'2.1-2.3 pop localizção e sexo'!$D$5:$D$9</c:f>
              <c:numCache>
                <c:formatCode>#,##0</c:formatCode>
                <c:ptCount val="5"/>
                <c:pt idx="0">
                  <c:v>893.01099999999997</c:v>
                </c:pt>
                <c:pt idx="1">
                  <c:v>915.93899999999996</c:v>
                </c:pt>
                <c:pt idx="2">
                  <c:v>942.51499999999999</c:v>
                </c:pt>
                <c:pt idx="3">
                  <c:v>942.34299999999996</c:v>
                </c:pt>
                <c:pt idx="4">
                  <c:v>873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gapDepth val="80"/>
        <c:shape val="box"/>
        <c:axId val="96595328"/>
        <c:axId val="96666752"/>
        <c:axId val="0"/>
      </c:bar3DChart>
      <c:catAx>
        <c:axId val="9659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pt-BR"/>
          </a:p>
        </c:txPr>
        <c:crossAx val="966667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66667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96595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043940822882163"/>
          <c:y val="0.41099415204678363"/>
          <c:w val="8.3093314158958556E-2"/>
          <c:h val="0.30853947368421075"/>
        </c:manualLayout>
      </c:layout>
      <c:overlay val="0"/>
    </c:legend>
    <c:plotVisOnly val="1"/>
    <c:dispBlanksAs val="gap"/>
    <c:showDLblsOverMax val="0"/>
  </c:chart>
  <c:spPr>
    <a:solidFill>
      <a:schemeClr val="lt1"/>
    </a:solidFill>
    <a:ln>
      <a:noFill/>
    </a:ln>
    <a:effectLst/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65" footer="0.49212598500000765"/>
    <c:pageSetup paperSize="9" orientation="landscape" horizontalDpi="-3" verticalDpi="30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50" b="0"/>
            </a:pPr>
            <a:r>
              <a:rPr lang="en-US" sz="650" b="0"/>
              <a:t>2015</a:t>
            </a:r>
          </a:p>
        </c:rich>
      </c:tx>
      <c:layout>
        <c:manualLayout>
          <c:xMode val="edge"/>
          <c:yMode val="edge"/>
          <c:x val="0.18891997961264018"/>
          <c:y val="1.19598979624635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377828746177369"/>
          <c:y val="4.8043160436396504E-2"/>
          <c:w val="0.46854290681001209"/>
          <c:h val="0.89020764889430248"/>
        </c:manualLayout>
      </c:layout>
      <c:pieChart>
        <c:varyColors val="1"/>
        <c:ser>
          <c:idx val="0"/>
          <c:order val="0"/>
          <c:tx>
            <c:strRef>
              <c:f>' 3.2.1-3.2.2 cons consu ener'!$F$3</c:f>
              <c:strCache>
                <c:ptCount val="1"/>
                <c:pt idx="0">
                  <c:v>2015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rgbClr val="6F2927"/>
              </a:solidFill>
            </c:spPr>
          </c:dPt>
          <c:dPt>
            <c:idx val="1"/>
            <c:bubble3D val="0"/>
            <c:spPr>
              <a:solidFill>
                <a:srgbClr val="8B3331"/>
              </a:solidFill>
            </c:spPr>
          </c:dPt>
          <c:dPt>
            <c:idx val="2"/>
            <c:bubble3D val="0"/>
            <c:spPr>
              <a:solidFill>
                <a:srgbClr val="B0413E"/>
              </a:solidFill>
            </c:spPr>
          </c:dPt>
          <c:dPt>
            <c:idx val="3"/>
            <c:bubble3D val="0"/>
            <c:spPr>
              <a:solidFill>
                <a:srgbClr val="C25552"/>
              </a:solidFill>
            </c:spPr>
          </c:dPt>
          <c:dPt>
            <c:idx val="4"/>
            <c:bubble3D val="0"/>
            <c:spPr>
              <a:solidFill>
                <a:srgbClr val="CF7977"/>
              </a:solidFill>
            </c:spPr>
          </c:dPt>
          <c:dPt>
            <c:idx val="5"/>
            <c:bubble3D val="0"/>
            <c:spPr>
              <a:solidFill>
                <a:srgbClr val="D89290"/>
              </a:solidFill>
            </c:spPr>
          </c:dPt>
          <c:dPt>
            <c:idx val="6"/>
            <c:bubble3D val="0"/>
            <c:spPr>
              <a:solidFill>
                <a:srgbClr val="E7BCBB"/>
              </a:solidFill>
            </c:spPr>
          </c:dPt>
          <c:dPt>
            <c:idx val="7"/>
            <c:bubble3D val="0"/>
            <c:spPr>
              <a:solidFill>
                <a:srgbClr val="EFD2D1"/>
              </a:solidFill>
            </c:spPr>
          </c:dPt>
          <c:dLbls>
            <c:dLbl>
              <c:idx val="0"/>
              <c:layout>
                <c:manualLayout>
                  <c:x val="3.2364933741080529E-2"/>
                  <c:y val="0.1800450191570881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565178389398573"/>
                  <c:y val="-0.1487371031746031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5324802832852217E-2"/>
                  <c:y val="-0.1243740079365079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2646992265541074E-3"/>
                  <c:y val="-0.10156646825396826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0282907208458504E-3"/>
                  <c:y val="8.0029761904761333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2.5219618073736095E-3"/>
                  <c:y val="0.1327450396825396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9535625967062781E-2"/>
                  <c:y val="0.2766557539682539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9.1604886179679948E-2"/>
                  <c:y val="0.39738095238095239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400"/>
                </a:pPr>
                <a:endParaRPr lang="pt-BR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 3.2.1-3.2.2 cons consu ener'!$B$16:$B$23</c:f>
              <c:strCache>
                <c:ptCount val="8"/>
                <c:pt idx="0">
                  <c:v>Residencial</c:v>
                </c:pt>
                <c:pt idx="1">
                  <c:v>Industrial</c:v>
                </c:pt>
                <c:pt idx="2">
                  <c:v>Comercial</c:v>
                </c:pt>
                <c:pt idx="3">
                  <c:v>Rural</c:v>
                </c:pt>
                <c:pt idx="4">
                  <c:v>Pod. públicos</c:v>
                </c:pt>
                <c:pt idx="5">
                  <c:v>Ser. públicos</c:v>
                </c:pt>
                <c:pt idx="6">
                  <c:v>Ilu. Pública</c:v>
                </c:pt>
                <c:pt idx="7">
                  <c:v>Com. próprio</c:v>
                </c:pt>
              </c:strCache>
            </c:strRef>
          </c:cat>
          <c:val>
            <c:numRef>
              <c:f>' 3.2.1-3.2.2 cons consu ener'!$F$4:$F$11</c:f>
              <c:numCache>
                <c:formatCode>#,##0</c:formatCode>
                <c:ptCount val="8"/>
                <c:pt idx="0">
                  <c:v>960166</c:v>
                </c:pt>
                <c:pt idx="1">
                  <c:v>2506</c:v>
                </c:pt>
                <c:pt idx="2">
                  <c:v>60348</c:v>
                </c:pt>
                <c:pt idx="3">
                  <c:v>12021</c:v>
                </c:pt>
                <c:pt idx="4">
                  <c:v>8616</c:v>
                </c:pt>
                <c:pt idx="5">
                  <c:v>1309</c:v>
                </c:pt>
                <c:pt idx="6">
                  <c:v>203</c:v>
                </c:pt>
                <c:pt idx="7">
                  <c:v>101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9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45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50" b="0"/>
            </a:pPr>
            <a:r>
              <a:rPr lang="en-US" sz="650" b="0"/>
              <a:t>2011</a:t>
            </a:r>
          </a:p>
        </c:rich>
      </c:tx>
      <c:layout>
        <c:manualLayout>
          <c:xMode val="edge"/>
          <c:yMode val="edge"/>
          <c:x val="0.77148878695208967"/>
          <c:y val="1.1684210526315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31809378185525"/>
          <c:y val="5.1222222222222225E-2"/>
          <c:w val="0.47503058103975543"/>
          <c:h val="0.92461309523809532"/>
        </c:manualLayout>
      </c:layout>
      <c:pieChart>
        <c:varyColors val="1"/>
        <c:ser>
          <c:idx val="0"/>
          <c:order val="0"/>
          <c:tx>
            <c:strRef>
              <c:f>' 3.2.1-3.2.2 cons consu ener'!$B$3</c:f>
              <c:strCache>
                <c:ptCount val="1"/>
                <c:pt idx="0">
                  <c:v>2011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rgbClr val="6F2927"/>
              </a:solidFill>
            </c:spPr>
          </c:dPt>
          <c:dPt>
            <c:idx val="1"/>
            <c:bubble3D val="0"/>
            <c:spPr>
              <a:solidFill>
                <a:srgbClr val="8B3331"/>
              </a:solidFill>
            </c:spPr>
          </c:dPt>
          <c:dPt>
            <c:idx val="2"/>
            <c:bubble3D val="0"/>
            <c:spPr>
              <a:solidFill>
                <a:srgbClr val="B0413E"/>
              </a:solidFill>
            </c:spPr>
          </c:dPt>
          <c:dPt>
            <c:idx val="3"/>
            <c:bubble3D val="0"/>
            <c:spPr>
              <a:solidFill>
                <a:srgbClr val="C25552"/>
              </a:solidFill>
            </c:spPr>
          </c:dPt>
          <c:dPt>
            <c:idx val="4"/>
            <c:bubble3D val="0"/>
            <c:spPr>
              <a:solidFill>
                <a:srgbClr val="CF7977"/>
              </a:solidFill>
            </c:spPr>
          </c:dPt>
          <c:dPt>
            <c:idx val="5"/>
            <c:bubble3D val="0"/>
            <c:spPr>
              <a:solidFill>
                <a:srgbClr val="D89290"/>
              </a:solidFill>
            </c:spPr>
          </c:dPt>
          <c:dPt>
            <c:idx val="6"/>
            <c:bubble3D val="0"/>
            <c:spPr>
              <a:solidFill>
                <a:srgbClr val="E7BCBB"/>
              </a:solidFill>
            </c:spPr>
          </c:dPt>
          <c:dPt>
            <c:idx val="7"/>
            <c:bubble3D val="0"/>
            <c:spPr>
              <a:solidFill>
                <a:srgbClr val="EFD2D1"/>
              </a:solidFill>
            </c:spPr>
          </c:dPt>
          <c:dLbls>
            <c:dLbl>
              <c:idx val="0"/>
              <c:layout>
                <c:manualLayout>
                  <c:x val="0"/>
                  <c:y val="0.180044834307992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565178389398573"/>
                  <c:y val="-0.1493115079365079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5320103951217399E-2"/>
                  <c:y val="-0.1372777777777777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1215637568316813E-2"/>
                  <c:y val="-0.1141656746031746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6.8833252148010624E-3"/>
                  <c:y val="8.0029761904761906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2.453922016184358E-3"/>
                  <c:y val="0.1327450396825396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2.5969952079406895E-2"/>
                  <c:y val="0.2766557539682539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9.8077820594888634E-2"/>
                  <c:y val="0.4038075396825396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400"/>
                </a:pPr>
                <a:endParaRPr lang="pt-BR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 3.2.1-3.2.2 cons consu ener'!$B$16:$B$23</c:f>
              <c:strCache>
                <c:ptCount val="8"/>
                <c:pt idx="0">
                  <c:v>Residencial</c:v>
                </c:pt>
                <c:pt idx="1">
                  <c:v>Industrial</c:v>
                </c:pt>
                <c:pt idx="2">
                  <c:v>Comercial</c:v>
                </c:pt>
                <c:pt idx="3">
                  <c:v>Rural</c:v>
                </c:pt>
                <c:pt idx="4">
                  <c:v>Pod. públicos</c:v>
                </c:pt>
                <c:pt idx="5">
                  <c:v>Ser. públicos</c:v>
                </c:pt>
                <c:pt idx="6">
                  <c:v>Ilu. Pública</c:v>
                </c:pt>
                <c:pt idx="7">
                  <c:v>Com. próprio</c:v>
                </c:pt>
              </c:strCache>
            </c:strRef>
          </c:cat>
          <c:val>
            <c:numRef>
              <c:f>' 3.2.1-3.2.2 cons consu ener'!$B$4:$B$11</c:f>
              <c:numCache>
                <c:formatCode>#,##0</c:formatCode>
                <c:ptCount val="8"/>
                <c:pt idx="0">
                  <c:v>840275</c:v>
                </c:pt>
                <c:pt idx="1">
                  <c:v>2677</c:v>
                </c:pt>
                <c:pt idx="2">
                  <c:v>52179</c:v>
                </c:pt>
                <c:pt idx="3">
                  <c:v>10033</c:v>
                </c:pt>
                <c:pt idx="4">
                  <c:v>8285</c:v>
                </c:pt>
                <c:pt idx="5">
                  <c:v>1050</c:v>
                </c:pt>
                <c:pt idx="6">
                  <c:v>194</c:v>
                </c:pt>
                <c:pt idx="7">
                  <c:v>150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9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45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3"/>
      <c:hPercent val="23"/>
      <c:rotY val="24"/>
      <c:depthPercent val="80"/>
      <c:rAngAx val="1"/>
    </c:view3D>
    <c:floor>
      <c:thickness val="0"/>
      <c:spPr>
        <a:noFill/>
        <a:ln w="6350">
          <a:solidFill>
            <a:srgbClr val="C00000"/>
          </a:solidFill>
        </a:ln>
      </c:spPr>
    </c:floor>
    <c:sideWall>
      <c:thickness val="0"/>
      <c:spPr>
        <a:gradFill flip="none" rotWithShape="1">
          <a:gsLst>
            <a:gs pos="0">
              <a:srgbClr val="99CCFF">
                <a:gamma/>
                <a:tint val="0"/>
                <a:invGamma/>
                <a:alpha val="0"/>
                <a:lumMod val="100000"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rgbClr val="99CCFF">
                <a:gamma/>
                <a:tint val="0"/>
                <a:invGamma/>
                <a:alpha val="0"/>
                <a:lumMod val="100000"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7.4958982435500907E-2"/>
          <c:y val="4.5912455084526335E-2"/>
          <c:w val="0.92504101756449908"/>
          <c:h val="0.8505025165295258"/>
        </c:manualLayout>
      </c:layout>
      <c:bar3DChart>
        <c:barDir val="col"/>
        <c:grouping val="clustered"/>
        <c:varyColors val="0"/>
        <c:ser>
          <c:idx val="5"/>
          <c:order val="0"/>
          <c:tx>
            <c:strRef>
              <c:f>'4.1.5 Valor exp fatores'!$B$15</c:f>
              <c:strCache>
                <c:ptCount val="1"/>
                <c:pt idx="0">
                  <c:v>Produtos básicos</c:v>
                </c:pt>
              </c:strCache>
            </c:strRef>
          </c:tx>
          <c:spPr>
            <a:solidFill>
              <a:srgbClr val="B6434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B64340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Lbls>
            <c:dLbl>
              <c:idx val="0"/>
              <c:layout>
                <c:manualLayout>
                  <c:x val="6.472986748216108E-3"/>
                  <c:y val="2.0288236736565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472986748216108E-3"/>
                  <c:y val="1.0144118368282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7094801223242266E-3"/>
                  <c:y val="1.0144118368282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36493374108054E-3"/>
                  <c:y val="1.0144118368282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72986748216108E-3"/>
                  <c:y val="3.043235510484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'4.1.5 Valor exp fatores'!$A$16:$A$20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'4.1.5 Valor exp fatores'!$B$16:$B$20</c:f>
              <c:numCache>
                <c:formatCode>#,##0</c:formatCode>
                <c:ptCount val="5"/>
                <c:pt idx="0">
                  <c:v>6902</c:v>
                </c:pt>
                <c:pt idx="1">
                  <c:v>4186</c:v>
                </c:pt>
                <c:pt idx="2">
                  <c:v>5524</c:v>
                </c:pt>
                <c:pt idx="3">
                  <c:v>15411</c:v>
                </c:pt>
                <c:pt idx="4">
                  <c:v>7408</c:v>
                </c:pt>
              </c:numCache>
            </c:numRef>
          </c:val>
        </c:ser>
        <c:ser>
          <c:idx val="0"/>
          <c:order val="1"/>
          <c:tx>
            <c:strRef>
              <c:f>'4.1.5 Valor exp fatores'!$C$15</c:f>
              <c:strCache>
                <c:ptCount val="1"/>
                <c:pt idx="0">
                  <c:v>Prod. Indust. (Semi-manufaturados)</c:v>
                </c:pt>
              </c:strCache>
            </c:strRef>
          </c:tx>
          <c:spPr>
            <a:solidFill>
              <a:srgbClr val="C96765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6.472986748216108E-3"/>
                  <c:y val="0.25360295920706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426190521368981E-3"/>
                  <c:y val="0.254993464052287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364933741081134E-3"/>
                  <c:y val="0.263747077575348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36493374108054E-3"/>
                  <c:y val="0.253602959207065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36493374108054E-3"/>
                  <c:y val="0.253602959207065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'4.1.5 Valor exp fatores'!$A$16:$A$20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'4.1.5 Valor exp fatores'!$C$16:$C$20</c:f>
              <c:numCache>
                <c:formatCode>#,##0</c:formatCode>
                <c:ptCount val="5"/>
                <c:pt idx="0">
                  <c:v>1193085</c:v>
                </c:pt>
                <c:pt idx="1">
                  <c:v>843547</c:v>
                </c:pt>
                <c:pt idx="2">
                  <c:v>664764</c:v>
                </c:pt>
                <c:pt idx="3">
                  <c:v>543383</c:v>
                </c:pt>
                <c:pt idx="4">
                  <c:v>432874</c:v>
                </c:pt>
              </c:numCache>
            </c:numRef>
          </c:val>
        </c:ser>
        <c:ser>
          <c:idx val="1"/>
          <c:order val="2"/>
          <c:tx>
            <c:strRef>
              <c:f>'4.1.5 Valor exp fatores'!$D$15</c:f>
              <c:strCache>
                <c:ptCount val="1"/>
                <c:pt idx="0">
                  <c:v>Prod. Indust. (Manufaturados)</c:v>
                </c:pt>
              </c:strCache>
            </c:strRef>
          </c:tx>
          <c:spPr>
            <a:solidFill>
              <a:srgbClr val="E3B0AF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9.7094801223241919E-3"/>
                  <c:y val="3.043235510484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7094801223241625E-3"/>
                  <c:y val="3.043235510484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472986748216108E-3"/>
                  <c:y val="4.0576473473130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7094801223241625E-3"/>
                  <c:y val="3.043235510484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7094801223242821E-3"/>
                  <c:y val="3.043235510484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'4.1.5 Valor exp fatores'!$A$16:$A$20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'4.1.5 Valor exp fatores'!$D$16:$D$20</c:f>
              <c:numCache>
                <c:formatCode>#,##0</c:formatCode>
                <c:ptCount val="5"/>
                <c:pt idx="0">
                  <c:v>171129</c:v>
                </c:pt>
                <c:pt idx="1">
                  <c:v>164907</c:v>
                </c:pt>
                <c:pt idx="2">
                  <c:v>70321</c:v>
                </c:pt>
                <c:pt idx="3">
                  <c:v>70011</c:v>
                </c:pt>
                <c:pt idx="4">
                  <c:v>231740</c:v>
                </c:pt>
              </c:numCache>
            </c:numRef>
          </c:val>
        </c:ser>
        <c:ser>
          <c:idx val="2"/>
          <c:order val="3"/>
          <c:tx>
            <c:strRef>
              <c:f>'4.1.5 Valor exp fatores'!$E$15</c:f>
              <c:strCache>
                <c:ptCount val="1"/>
                <c:pt idx="0">
                  <c:v>Operações especiais</c:v>
                </c:pt>
              </c:strCache>
            </c:strRef>
          </c:tx>
          <c:spPr>
            <a:solidFill>
              <a:srgbClr val="F2DCDB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9.70948012232412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7094801223242266E-3"/>
                  <c:y val="1.0144118368282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7094801223241625E-3"/>
                  <c:y val="1.0144118368282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7298674821622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'4.1.5 Valor exp fatores'!$A$16:$A$20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'4.1.5 Valor exp fatores'!$E$16:$E$20</c:f>
              <c:numCache>
                <c:formatCode>#,##0</c:formatCode>
                <c:ptCount val="5"/>
                <c:pt idx="0">
                  <c:v>431</c:v>
                </c:pt>
                <c:pt idx="1">
                  <c:v>1781</c:v>
                </c:pt>
                <c:pt idx="2">
                  <c:v>1661</c:v>
                </c:pt>
                <c:pt idx="3">
                  <c:v>669</c:v>
                </c:pt>
                <c:pt idx="4">
                  <c:v>228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10"/>
        <c:shape val="box"/>
        <c:axId val="100926592"/>
        <c:axId val="100928128"/>
        <c:axId val="0"/>
      </c:bar3DChart>
      <c:catAx>
        <c:axId val="10092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C000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0928128"/>
        <c:crosses val="autoZero"/>
        <c:auto val="1"/>
        <c:lblAlgn val="ctr"/>
        <c:lblOffset val="100"/>
        <c:noMultiLvlLbl val="0"/>
      </c:catAx>
      <c:valAx>
        <c:axId val="1009281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 w="3175">
            <a:solidFill>
              <a:srgbClr val="C000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0926592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90991503267973883"/>
          <c:w val="1"/>
          <c:h val="7.970883626965480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45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65" footer="0.49212598500000765"/>
    <c:pageSetup paperSize="9" orientation="landscape" horizontalDpi="-3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0"/>
      <c:rotY val="20"/>
      <c:depthPercent val="100"/>
      <c:rAngAx val="1"/>
    </c:view3D>
    <c:floor>
      <c:thickness val="0"/>
      <c:spPr>
        <a:noFill/>
        <a:ln w="6350">
          <a:solidFill>
            <a:srgbClr val="C00000"/>
          </a:solidFill>
        </a:ln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6.5146279306829771E-2"/>
          <c:y val="8.7637658412566655E-2"/>
          <c:w val="0.9348537206931703"/>
          <c:h val="0.74589456889730599"/>
        </c:manualLayout>
      </c:layout>
      <c:bar3DChart>
        <c:barDir val="col"/>
        <c:grouping val="clustered"/>
        <c:varyColors val="0"/>
        <c:ser>
          <c:idx val="5"/>
          <c:order val="0"/>
          <c:tx>
            <c:strRef>
              <c:f>'4.1.6 valor imp fatores'!$B$12</c:f>
              <c:strCache>
                <c:ptCount val="1"/>
                <c:pt idx="0">
                  <c:v>Produtos básicos</c:v>
                </c:pt>
              </c:strCache>
            </c:strRef>
          </c:tx>
          <c:spPr>
            <a:solidFill>
              <a:srgbClr val="AD403D"/>
            </a:solidFill>
            <a:ln>
              <a:solidFill>
                <a:schemeClr val="accent2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3810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9.2571355759429232E-3"/>
                  <c:y val="1.9840737925515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2571355759429232E-3"/>
                  <c:y val="2.002293977466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342762487257901E-2"/>
                  <c:y val="1.1226683982531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4077471967380227E-3"/>
                  <c:y val="9.8292680381837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2571355759429232E-3"/>
                  <c:y val="9.8292680381837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'4.1.6 valor imp fatores'!$A$5:$A$9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'4.1.6 valor imp fatores'!$C$5:$C$9</c:f>
              <c:numCache>
                <c:formatCode>#,##0</c:formatCode>
                <c:ptCount val="5"/>
                <c:pt idx="0">
                  <c:v>41277</c:v>
                </c:pt>
                <c:pt idx="1">
                  <c:v>53251</c:v>
                </c:pt>
                <c:pt idx="2">
                  <c:v>49863</c:v>
                </c:pt>
                <c:pt idx="3">
                  <c:v>62540</c:v>
                </c:pt>
                <c:pt idx="4">
                  <c:v>109274</c:v>
                </c:pt>
              </c:numCache>
            </c:numRef>
          </c:val>
        </c:ser>
        <c:ser>
          <c:idx val="0"/>
          <c:order val="1"/>
          <c:tx>
            <c:strRef>
              <c:f>'4.1.6 valor imp fatores'!$C$12</c:f>
              <c:strCache>
                <c:ptCount val="1"/>
                <c:pt idx="0">
                  <c:v>Prod. Indust. (Semi-manufaturados)</c:v>
                </c:pt>
              </c:strCache>
            </c:strRef>
          </c:tx>
          <c:spPr>
            <a:solidFill>
              <a:srgbClr val="C96765"/>
            </a:solidFill>
            <a:ln>
              <a:solidFill>
                <a:srgbClr val="C1524F"/>
              </a:solidFill>
            </a:ln>
            <a:scene3d>
              <a:camera prst="orthographicFront"/>
              <a:lightRig rig="threePt" dir="t"/>
            </a:scene3d>
            <a:sp3d>
              <a:bevelT w="3810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8.9554026503567887E-3"/>
                  <c:y val="1.759251158426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9554026503567887E-3"/>
                  <c:y val="1.7591708932947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9554026503568442E-3"/>
                  <c:y val="1.6012893790769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9554026503567887E-3"/>
                  <c:y val="1.7591708932947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9551478083588244E-3"/>
                  <c:y val="7.21663799863709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'4.1.6 valor imp fatores'!$A$5:$A$9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'4.1.6 valor imp fatores'!$E$5:$E$9</c:f>
              <c:numCache>
                <c:formatCode>#,##0</c:formatCode>
                <c:ptCount val="5"/>
                <c:pt idx="0">
                  <c:v>18786</c:v>
                </c:pt>
                <c:pt idx="1">
                  <c:v>13595</c:v>
                </c:pt>
                <c:pt idx="2">
                  <c:v>20053</c:v>
                </c:pt>
                <c:pt idx="3">
                  <c:v>21104</c:v>
                </c:pt>
                <c:pt idx="4">
                  <c:v>16577</c:v>
                </c:pt>
              </c:numCache>
            </c:numRef>
          </c:val>
        </c:ser>
        <c:ser>
          <c:idx val="1"/>
          <c:order val="2"/>
          <c:tx>
            <c:strRef>
              <c:f>'4.1.6 valor imp fatores'!$D$12</c:f>
              <c:strCache>
                <c:ptCount val="1"/>
                <c:pt idx="0">
                  <c:v>Prod. Indust. (Manufaturados)</c:v>
                </c:pt>
              </c:strCache>
            </c:strRef>
          </c:tx>
          <c:spPr>
            <a:solidFill>
              <a:srgbClr val="E3B0AF"/>
            </a:solidFill>
            <a:ln>
              <a:solidFill>
                <a:srgbClr val="D48886"/>
              </a:solidFill>
            </a:ln>
            <a:scene3d>
              <a:camera prst="orthographicFront"/>
              <a:lightRig rig="threePt" dir="t"/>
            </a:scene3d>
            <a:sp3d>
              <a:bevelT w="3810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2.4824159021407024E-3"/>
                  <c:y val="0.244283496732026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0203873598369002E-3"/>
                  <c:y val="0.25447712418300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8695208970438338E-3"/>
                  <c:y val="0.254477124183006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2568807339449572E-3"/>
                  <c:y val="0.18221078431372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8695208970439517E-3"/>
                  <c:y val="0.173292419520159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'4.1.6 valor imp fatores'!$A$5:$A$9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'4.1.6 valor imp fatores'!$F$5:$F$9</c:f>
              <c:numCache>
                <c:formatCode>#,##0</c:formatCode>
                <c:ptCount val="5"/>
                <c:pt idx="0">
                  <c:v>391456</c:v>
                </c:pt>
                <c:pt idx="1">
                  <c:v>367004</c:v>
                </c:pt>
                <c:pt idx="2">
                  <c:v>425913</c:v>
                </c:pt>
                <c:pt idx="3">
                  <c:v>497689</c:v>
                </c:pt>
                <c:pt idx="4">
                  <c:v>495041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gapDepth val="60"/>
        <c:shape val="box"/>
        <c:axId val="109369984"/>
        <c:axId val="109412736"/>
        <c:axId val="0"/>
      </c:bar3DChart>
      <c:catAx>
        <c:axId val="10936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C000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941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4127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936998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9525130388578944"/>
          <c:w val="1"/>
          <c:h val="0.1044332116839352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45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65" footer="0.4921259850000076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0"/>
      <c:rotY val="30"/>
      <c:depthPercent val="50"/>
      <c:rAngAx val="1"/>
    </c:view3D>
    <c:floor>
      <c:thickness val="0"/>
      <c:spPr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7.7848369011213045E-2"/>
          <c:y val="0.10327944005179804"/>
          <c:w val="0.92215163098878694"/>
          <c:h val="0.794680032974667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'4.1.10 cons cimento'!$B$2</c:f>
              <c:strCache>
                <c:ptCount val="1"/>
                <c:pt idx="0">
                  <c:v>CIMENTO ( t 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692725"/>
              </a:solidFill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1"/>
            <c:invertIfNegative val="0"/>
            <c:bubble3D val="0"/>
            <c:spPr>
              <a:solidFill>
                <a:srgbClr val="953735"/>
              </a:solidFill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2"/>
            <c:invertIfNegative val="0"/>
            <c:bubble3D val="0"/>
            <c:spPr>
              <a:solidFill>
                <a:srgbClr val="BE4946"/>
              </a:solidFill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3"/>
            <c:invertIfNegative val="0"/>
            <c:bubble3D val="0"/>
            <c:spPr>
              <a:solidFill>
                <a:srgbClr val="D07C7A"/>
              </a:solidFill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4"/>
            <c:invertIfNegative val="0"/>
            <c:bubble3D val="0"/>
            <c:spPr>
              <a:solidFill>
                <a:srgbClr val="F0D5D4"/>
              </a:solidFill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Lbls>
            <c:dLbl>
              <c:idx val="0"/>
              <c:layout>
                <c:manualLayout>
                  <c:x val="0"/>
                  <c:y val="0.1183869084587213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0358854490138117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2486976754598687E-3"/>
                  <c:y val="0.103588544901381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1243488377299335E-3"/>
                  <c:y val="0.103588544901381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4109069699620952E-3"/>
                  <c:y val="0.110987726680051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'4.1.10 cons cimento'!$A$3:$A$7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'4.1.10 cons cimento'!$B$3:$B$7</c:f>
              <c:numCache>
                <c:formatCode>#,##0</c:formatCode>
                <c:ptCount val="5"/>
                <c:pt idx="0">
                  <c:v>473721</c:v>
                </c:pt>
                <c:pt idx="1">
                  <c:v>583772</c:v>
                </c:pt>
                <c:pt idx="2">
                  <c:v>733573</c:v>
                </c:pt>
                <c:pt idx="3">
                  <c:v>827134</c:v>
                </c:pt>
                <c:pt idx="4">
                  <c:v>805834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80"/>
        <c:shape val="box"/>
        <c:axId val="109749376"/>
        <c:axId val="109750912"/>
        <c:axId val="0"/>
      </c:bar3DChart>
      <c:catAx>
        <c:axId val="10974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C000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975091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9750912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9749376"/>
        <c:crosses val="autoZero"/>
        <c:crossBetween val="between"/>
        <c:majorUnit val="15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55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65" footer="0.4921259850000076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0"/>
      <c:rotY val="30"/>
      <c:depthPercent val="80"/>
      <c:rAngAx val="1"/>
    </c:view3D>
    <c:floor>
      <c:thickness val="0"/>
      <c:spPr>
        <a:gradFill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13500000" scaled="1"/>
        </a:gradFill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4.9935465125598121E-2"/>
          <c:y val="0.10929708005249344"/>
          <c:w val="0.9500645348744019"/>
          <c:h val="0.744030511811023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'4.2.2.2 carga emb'!$B$14</c:f>
              <c:strCache>
                <c:ptCount val="1"/>
                <c:pt idx="0">
                  <c:v>Embarcada Cabotagem</c:v>
                </c:pt>
              </c:strCache>
            </c:strRef>
          </c:tx>
          <c:spPr>
            <a:solidFill>
              <a:srgbClr val="692725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311961557416197E-3"/>
                  <c:y val="0.199366375534764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311961557416197E-3"/>
                  <c:y val="0.188894037297043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311961557416197E-3"/>
                  <c:y val="0.188894037297043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623923114832402E-3"/>
                  <c:y val="0.188894037297043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311961557416197E-3"/>
                  <c:y val="0.159060687037436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'4.2.2.2 carga emb'!$A$6:$A$10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'4.2.2.2 carga emb'!$B$6:$B$10</c:f>
              <c:numCache>
                <c:formatCode>#,##0</c:formatCode>
                <c:ptCount val="5"/>
                <c:pt idx="0">
                  <c:v>1038099</c:v>
                </c:pt>
                <c:pt idx="1">
                  <c:v>1242118</c:v>
                </c:pt>
                <c:pt idx="2">
                  <c:v>1177847</c:v>
                </c:pt>
                <c:pt idx="3">
                  <c:v>1098704</c:v>
                </c:pt>
                <c:pt idx="4">
                  <c:v>906943</c:v>
                </c:pt>
              </c:numCache>
            </c:numRef>
          </c:val>
        </c:ser>
        <c:ser>
          <c:idx val="1"/>
          <c:order val="1"/>
          <c:tx>
            <c:strRef>
              <c:f>'4.2.2.2 carga emb'!$B$16</c:f>
              <c:strCache>
                <c:ptCount val="1"/>
                <c:pt idx="0">
                  <c:v>Embarcada Longo curso</c:v>
                </c:pt>
              </c:strCache>
            </c:strRef>
          </c:tx>
          <c:spPr>
            <a:solidFill>
              <a:srgbClr val="BE4946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3540073065741108E-3"/>
                  <c:y val="0.200157414342477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317878971604401E-3"/>
                  <c:y val="0.188893243877978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317878971604401E-3"/>
                  <c:y val="0.189289953410432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5490751273460198E-3"/>
                  <c:y val="0.180348913967983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317878971604401E-3"/>
                  <c:y val="0.189289953410432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'4.2.2.2 carga emb'!$A$6:$A$10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'4.2.2.2 carga emb'!$C$6:$C$10</c:f>
              <c:numCache>
                <c:formatCode>#,##0</c:formatCode>
                <c:ptCount val="5"/>
                <c:pt idx="0">
                  <c:v>2096889</c:v>
                </c:pt>
                <c:pt idx="1">
                  <c:v>1776589</c:v>
                </c:pt>
                <c:pt idx="2">
                  <c:v>1393587</c:v>
                </c:pt>
                <c:pt idx="3">
                  <c:v>1541938</c:v>
                </c:pt>
                <c:pt idx="4">
                  <c:v>1387987</c:v>
                </c:pt>
              </c:numCache>
            </c:numRef>
          </c:val>
        </c:ser>
        <c:ser>
          <c:idx val="2"/>
          <c:order val="2"/>
          <c:tx>
            <c:strRef>
              <c:f>'4.2.2.2 carga emb'!$D$14</c:f>
              <c:strCache>
                <c:ptCount val="1"/>
                <c:pt idx="0">
                  <c:v>Desembarcada Cabotagem</c:v>
                </c:pt>
              </c:strCache>
            </c:strRef>
          </c:tx>
          <c:spPr>
            <a:solidFill>
              <a:srgbClr val="D07C7A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1225567259383388E-3"/>
                  <c:y val="0.14547417896995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317878971604401E-3"/>
                  <c:y val="0.146266011196729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281750636634692E-3"/>
                  <c:y val="0.147796516572937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317878971604401E-3"/>
                  <c:y val="0.157872938697269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5490751273460198E-3"/>
                  <c:y val="0.137719301029540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'4.2.2.2 carga emb'!$A$6:$A$10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'4.2.2.2 carga emb'!$E$6:$E$10</c:f>
              <c:numCache>
                <c:formatCode>#,##0</c:formatCode>
                <c:ptCount val="5"/>
                <c:pt idx="0">
                  <c:v>462162</c:v>
                </c:pt>
                <c:pt idx="1">
                  <c:v>550570</c:v>
                </c:pt>
                <c:pt idx="2">
                  <c:v>531531</c:v>
                </c:pt>
                <c:pt idx="3">
                  <c:v>589370</c:v>
                </c:pt>
                <c:pt idx="4">
                  <c:v>456801</c:v>
                </c:pt>
              </c:numCache>
            </c:numRef>
          </c:val>
        </c:ser>
        <c:ser>
          <c:idx val="3"/>
          <c:order val="3"/>
          <c:tx>
            <c:strRef>
              <c:f>'4.2.2.2 carga emb'!$D$16</c:f>
              <c:strCache>
                <c:ptCount val="1"/>
                <c:pt idx="0">
                  <c:v>Desembarcada Longo curso</c:v>
                </c:pt>
              </c:strCache>
            </c:strRef>
          </c:tx>
          <c:spPr>
            <a:solidFill>
              <a:srgbClr val="F0D5D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9.5490751273460198E-3"/>
                  <c:y val="0.14354648923968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5490751273460198E-3"/>
                  <c:y val="0.147057050004443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5129467923763134E-3"/>
                  <c:y val="0.134657496858060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5490751273460198E-3"/>
                  <c:y val="0.136584711766722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2453678767708312E-3"/>
                  <c:y val="0.125321334721287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'4.2.2.2 carga emb'!$A$6:$A$10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'4.2.2.2 carga emb'!$F$6:$F$10</c:f>
              <c:numCache>
                <c:formatCode>#,##0</c:formatCode>
                <c:ptCount val="5"/>
                <c:pt idx="0">
                  <c:v>579975</c:v>
                </c:pt>
                <c:pt idx="1">
                  <c:v>451662</c:v>
                </c:pt>
                <c:pt idx="2">
                  <c:v>502556</c:v>
                </c:pt>
                <c:pt idx="3">
                  <c:v>438078</c:v>
                </c:pt>
                <c:pt idx="4">
                  <c:v>331358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00"/>
        <c:shape val="box"/>
        <c:axId val="108572672"/>
        <c:axId val="108574208"/>
        <c:axId val="0"/>
      </c:bar3DChart>
      <c:catAx>
        <c:axId val="10857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08574208"/>
        <c:crosses val="autoZero"/>
        <c:auto val="1"/>
        <c:lblAlgn val="ctr"/>
        <c:lblOffset val="100"/>
        <c:noMultiLvlLbl val="0"/>
      </c:catAx>
      <c:valAx>
        <c:axId val="1085742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08572672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14175460109912E-2"/>
          <c:y val="0.91515255861780054"/>
          <c:w val="0.98385824539890077"/>
          <c:h val="7.5959561017099761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45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52" footer="0.3149606200000055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20"/>
      <c:depthPercent val="80"/>
      <c:rAngAx val="1"/>
    </c:view3D>
    <c:floor>
      <c:thickness val="0"/>
      <c:spPr>
        <a:gradFill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13500000" scaled="1"/>
        </a:gradFill>
        <a:ln w="6350">
          <a:solidFill>
            <a:srgbClr val="C00000"/>
          </a:solidFill>
        </a:ln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7.6882961662869745E-2"/>
          <c:y val="7.9922100671831517E-2"/>
          <c:w val="0.92311703833713021"/>
          <c:h val="0.75978112564194578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'4.2.3.1-4.2.3.5 transp áereo'!$A$75</c:f>
              <c:strCache>
                <c:ptCount val="1"/>
                <c:pt idx="0">
                  <c:v>Embarcadas</c:v>
                </c:pt>
              </c:strCache>
            </c:strRef>
          </c:tx>
          <c:spPr>
            <a:solidFill>
              <a:srgbClr val="692725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463210694254584E-3"/>
                  <c:y val="0.31721909574807389"/>
                </c:manualLayout>
              </c:layout>
              <c:spPr>
                <a:solidFill>
                  <a:schemeClr val="lt1">
                    <a:alpha val="15000"/>
                  </a:schemeClr>
                </a:solidFill>
              </c:spPr>
              <c:txPr>
                <a:bodyPr rot="-5400000"/>
                <a:lstStyle/>
                <a:p>
                  <a:pPr>
                    <a:defRPr b="1"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465755830334104E-3"/>
                  <c:y val="0.24750069105316502"/>
                </c:manualLayout>
              </c:layout>
              <c:spPr>
                <a:solidFill>
                  <a:schemeClr val="lt1">
                    <a:alpha val="15000"/>
                  </a:schemeClr>
                </a:solidFill>
              </c:spPr>
              <c:txPr>
                <a:bodyPr rot="-5400000"/>
                <a:lstStyle/>
                <a:p>
                  <a:pPr>
                    <a:defRPr b="1"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4730445910386267E-3"/>
                  <c:y val="0.17502604738852781"/>
                </c:manualLayout>
              </c:layout>
              <c:spPr>
                <a:solidFill>
                  <a:schemeClr val="lt1">
                    <a:alpha val="39000"/>
                  </a:schemeClr>
                </a:solidFill>
              </c:spPr>
              <c:txPr>
                <a:bodyPr rot="-5400000"/>
                <a:lstStyle/>
                <a:p>
                  <a:pPr>
                    <a:defRPr b="1"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730445910386267E-3"/>
                  <c:y val="0.15968732502179475"/>
                </c:manualLayout>
              </c:layout>
              <c:spPr>
                <a:solidFill>
                  <a:schemeClr val="lt1">
                    <a:alpha val="39000"/>
                  </a:schemeClr>
                </a:solidFill>
              </c:spPr>
              <c:txPr>
                <a:bodyPr rot="-5400000"/>
                <a:lstStyle/>
                <a:p>
                  <a:pPr>
                    <a:defRPr b="1"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730445910386267E-3"/>
                  <c:y val="0.14936405389505913"/>
                </c:manualLayout>
              </c:layout>
              <c:spPr>
                <a:solidFill>
                  <a:schemeClr val="lt1">
                    <a:alpha val="39000"/>
                  </a:schemeClr>
                </a:solidFill>
              </c:spPr>
              <c:txPr>
                <a:bodyPr rot="-5400000"/>
                <a:lstStyle/>
                <a:p>
                  <a:pPr>
                    <a:defRPr b="1"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lt1">
                  <a:alpha val="21000"/>
                </a:schemeClr>
              </a:solidFill>
            </c:spPr>
            <c:txPr>
              <a:bodyPr rot="-5400000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'4.2.3.1-4.2.3.5 transp áereo'!$B$74:$F$74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'4.2.3.1-4.2.3.5 transp áereo'!$B$75:$F$75</c:f>
              <c:numCache>
                <c:formatCode>#,##0</c:formatCode>
                <c:ptCount val="5"/>
                <c:pt idx="0">
                  <c:v>1152809</c:v>
                </c:pt>
                <c:pt idx="1">
                  <c:v>698429</c:v>
                </c:pt>
                <c:pt idx="2">
                  <c:v>390859</c:v>
                </c:pt>
                <c:pt idx="3">
                  <c:v>370647</c:v>
                </c:pt>
                <c:pt idx="4">
                  <c:v>378703</c:v>
                </c:pt>
              </c:numCache>
            </c:numRef>
          </c:val>
        </c:ser>
        <c:ser>
          <c:idx val="2"/>
          <c:order val="1"/>
          <c:tx>
            <c:strRef>
              <c:f>'4.2.3.1-4.2.3.5 transp áereo'!$A$76</c:f>
              <c:strCache>
                <c:ptCount val="1"/>
                <c:pt idx="0">
                  <c:v>Desembarcadas</c:v>
                </c:pt>
              </c:strCache>
            </c:strRef>
          </c:tx>
          <c:spPr>
            <a:solidFill>
              <a:srgbClr val="C76361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4731274638800303E-3"/>
                  <c:y val="0.234080794248545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465989976420938E-3"/>
                  <c:y val="0.300467305717220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4731274638800303E-3"/>
                  <c:y val="0.28150119821978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830357009023351E-3"/>
                  <c:y val="0.289672201300924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728734065204836E-3"/>
                  <c:y val="0.293446593632317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lt1">
                  <a:alpha val="7000"/>
                </a:schemeClr>
              </a:solidFill>
            </c:spPr>
            <c:txPr>
              <a:bodyPr rot="-5400000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'4.2.3.1-4.2.3.5 transp áereo'!$B$74:$F$74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'4.2.3.1-4.2.3.5 transp áereo'!$B$76:$F$76</c:f>
              <c:numCache>
                <c:formatCode>#,##0</c:formatCode>
                <c:ptCount val="5"/>
                <c:pt idx="0">
                  <c:v>2011750</c:v>
                </c:pt>
                <c:pt idx="1">
                  <c:v>1443839</c:v>
                </c:pt>
                <c:pt idx="2">
                  <c:v>1526232</c:v>
                </c:pt>
                <c:pt idx="3">
                  <c:v>1637781</c:v>
                </c:pt>
                <c:pt idx="4">
                  <c:v>1541521</c:v>
                </c:pt>
              </c:numCache>
            </c:numRef>
          </c:val>
        </c:ser>
        <c:ser>
          <c:idx val="3"/>
          <c:order val="2"/>
          <c:tx>
            <c:strRef>
              <c:f>'4.2.3.1-4.2.3.5 transp áereo'!$A$77</c:f>
              <c:strCache>
                <c:ptCount val="1"/>
                <c:pt idx="0">
                  <c:v>Em trânsito</c:v>
                </c:pt>
              </c:strCache>
            </c:strRef>
          </c:tx>
          <c:spPr>
            <a:solidFill>
              <a:srgbClr val="F0D5D4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0D5D4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Lbls>
            <c:dLbl>
              <c:idx val="0"/>
              <c:layout>
                <c:manualLayout>
                  <c:x val="0"/>
                  <c:y val="0.29347826086956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264690080052163E-3"/>
                  <c:y val="0.218537589748314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264690080052163E-3"/>
                  <c:y val="0.142069013176080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264690080052163E-3"/>
                  <c:y val="0.119947338204962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587918289933247E-3"/>
                  <c:y val="9.7825663233845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lt1">
                  <a:alpha val="39000"/>
                </a:schemeClr>
              </a:solidFill>
            </c:spPr>
            <c:txPr>
              <a:bodyPr rot="-5400000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'4.2.3.1-4.2.3.5 transp áereo'!$B$74:$F$74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'4.2.3.1-4.2.3.5 transp áereo'!$B$77:$F$77</c:f>
              <c:numCache>
                <c:formatCode>#,##0</c:formatCode>
                <c:ptCount val="5"/>
                <c:pt idx="0">
                  <c:v>911371</c:v>
                </c:pt>
                <c:pt idx="1">
                  <c:v>550346</c:v>
                </c:pt>
                <c:pt idx="2">
                  <c:v>334498</c:v>
                </c:pt>
                <c:pt idx="3">
                  <c:v>290391</c:v>
                </c:pt>
                <c:pt idx="4">
                  <c:v>275898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gapDepth val="100"/>
        <c:shape val="box"/>
        <c:axId val="110129536"/>
        <c:axId val="110131072"/>
        <c:axId val="0"/>
      </c:bar3DChart>
      <c:catAx>
        <c:axId val="11012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10131072"/>
        <c:crosses val="autoZero"/>
        <c:auto val="1"/>
        <c:lblAlgn val="ctr"/>
        <c:lblOffset val="100"/>
        <c:noMultiLvlLbl val="0"/>
      </c:catAx>
      <c:valAx>
        <c:axId val="110131072"/>
        <c:scaling>
          <c:orientation val="minMax"/>
          <c:max val="2200000"/>
          <c:min val="0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10129536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0295361875637107E-2"/>
          <c:y val="0.91883144315365128"/>
          <c:w val="0.98970467004474094"/>
          <c:h val="8.1168556846348758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45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30"/>
      <c:depthPercent val="100"/>
      <c:rAngAx val="1"/>
    </c:view3D>
    <c:floor>
      <c:thickness val="0"/>
      <c:spPr>
        <a:gradFill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</a:gradFill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7.5504841997961286E-2"/>
          <c:y val="0.11318732587284339"/>
          <c:w val="0.92384454638124369"/>
          <c:h val="0.760004095925187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'4.2.3.1-4.2.3.5 transp áereo'!$A$27</c:f>
              <c:strCache>
                <c:ptCount val="1"/>
                <c:pt idx="0">
                  <c:v>Embarcados</c:v>
                </c:pt>
              </c:strCache>
            </c:strRef>
          </c:tx>
          <c:spPr>
            <a:solidFill>
              <a:srgbClr val="692725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472986748216108E-3"/>
                  <c:y val="0.177239288740130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472986748216108E-3"/>
                  <c:y val="0.184624259104301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472986748216108E-3"/>
                  <c:y val="0.184624259104301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72986748216108E-3"/>
                  <c:y val="0.16985431837595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72986748216108E-3"/>
                  <c:y val="0.177239288740130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'4.2.3.1-4.2.3.5 transp áereo'!$B$26:$F$26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'4.2.3.1-4.2.3.5 transp áereo'!$B$27:$F$27</c:f>
              <c:numCache>
                <c:formatCode>#,##0</c:formatCode>
                <c:ptCount val="5"/>
                <c:pt idx="0">
                  <c:v>776636</c:v>
                </c:pt>
                <c:pt idx="1">
                  <c:v>850044</c:v>
                </c:pt>
                <c:pt idx="2">
                  <c:v>940553</c:v>
                </c:pt>
                <c:pt idx="3">
                  <c:v>947198</c:v>
                </c:pt>
                <c:pt idx="4">
                  <c:v>990261</c:v>
                </c:pt>
              </c:numCache>
            </c:numRef>
          </c:val>
        </c:ser>
        <c:ser>
          <c:idx val="2"/>
          <c:order val="1"/>
          <c:tx>
            <c:strRef>
              <c:f>'4.2.3.1-4.2.3.5 transp áereo'!$A$28</c:f>
              <c:strCache>
                <c:ptCount val="1"/>
                <c:pt idx="0">
                  <c:v>Desembarcados</c:v>
                </c:pt>
              </c:strCache>
            </c:strRef>
          </c:tx>
          <c:spPr>
            <a:solidFill>
              <a:srgbClr val="A53C39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36493374108054E-3"/>
                  <c:y val="0.184624259104301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472986748216108E-3"/>
                  <c:y val="0.177239288740130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36493374107995E-3"/>
                  <c:y val="0.177239288740130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72986748216108E-3"/>
                  <c:y val="0.177239288740130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72986748216108E-3"/>
                  <c:y val="0.184624259104301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'4.2.3.1-4.2.3.5 transp áereo'!$B$26:$F$26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'4.2.3.1-4.2.3.5 transp áereo'!$B$28:$F$28</c:f>
              <c:numCache>
                <c:formatCode>#,##0</c:formatCode>
                <c:ptCount val="5"/>
                <c:pt idx="0">
                  <c:v>765273</c:v>
                </c:pt>
                <c:pt idx="1">
                  <c:v>848409</c:v>
                </c:pt>
                <c:pt idx="2">
                  <c:v>943834</c:v>
                </c:pt>
                <c:pt idx="3">
                  <c:v>939673</c:v>
                </c:pt>
                <c:pt idx="4">
                  <c:v>983680</c:v>
                </c:pt>
              </c:numCache>
            </c:numRef>
          </c:val>
        </c:ser>
        <c:ser>
          <c:idx val="3"/>
          <c:order val="2"/>
          <c:tx>
            <c:strRef>
              <c:f>'4.2.3.1-4.2.3.5 transp áereo'!$A$29</c:f>
              <c:strCache>
                <c:ptCount val="1"/>
                <c:pt idx="0">
                  <c:v>Conexões</c:v>
                </c:pt>
              </c:strCache>
            </c:strRef>
          </c:tx>
          <c:spPr>
            <a:solidFill>
              <a:srgbClr val="C76361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9.709480122324162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94597349643222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945973496432221E-2"/>
                  <c:y val="7.38497036417207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94597349643222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1824668705401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'4.2.3.1-4.2.3.5 transp áereo'!$B$26:$F$26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'4.2.3.1-4.2.3.5 transp áereo'!$B$29:$F$29</c:f>
              <c:numCache>
                <c:formatCode>#,##0</c:formatCode>
                <c:ptCount val="5"/>
                <c:pt idx="0">
                  <c:v>4017</c:v>
                </c:pt>
                <c:pt idx="1">
                  <c:v>10168</c:v>
                </c:pt>
                <c:pt idx="2">
                  <c:v>8618</c:v>
                </c:pt>
                <c:pt idx="3">
                  <c:v>3494</c:v>
                </c:pt>
                <c:pt idx="4">
                  <c:v>6338</c:v>
                </c:pt>
              </c:numCache>
            </c:numRef>
          </c:val>
        </c:ser>
        <c:ser>
          <c:idx val="4"/>
          <c:order val="3"/>
          <c:tx>
            <c:strRef>
              <c:f>'4.2.3.1-4.2.3.5 transp áereo'!$A$30</c:f>
              <c:strCache>
                <c:ptCount val="1"/>
                <c:pt idx="0">
                  <c:v>Em trânsito</c:v>
                </c:pt>
              </c:strCache>
            </c:strRef>
          </c:tx>
          <c:spPr>
            <a:solidFill>
              <a:srgbClr val="F0D5D4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1.294597349643222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945973496432161E-2"/>
                  <c:y val="7.38497036417207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182466870540264E-2"/>
                  <c:y val="7.38497036417207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945973496432221E-2"/>
                  <c:y val="7.38497036417207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945973496432221E-2"/>
                  <c:y val="2.2154911092516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'4.2.3.1-4.2.3.5 transp áereo'!$B$26:$F$26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'4.2.3.1-4.2.3.5 transp áereo'!$B$30:$F$30</c:f>
              <c:numCache>
                <c:formatCode>#,##0</c:formatCode>
                <c:ptCount val="5"/>
                <c:pt idx="0">
                  <c:v>58115</c:v>
                </c:pt>
                <c:pt idx="1">
                  <c:v>29974</c:v>
                </c:pt>
                <c:pt idx="2">
                  <c:v>36183</c:v>
                </c:pt>
                <c:pt idx="3">
                  <c:v>26888</c:v>
                </c:pt>
                <c:pt idx="4">
                  <c:v>21004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00"/>
        <c:shape val="box"/>
        <c:axId val="110278528"/>
        <c:axId val="110280064"/>
        <c:axId val="0"/>
      </c:bar3DChart>
      <c:catAx>
        <c:axId val="11027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10280064"/>
        <c:crosses val="autoZero"/>
        <c:auto val="1"/>
        <c:lblAlgn val="ctr"/>
        <c:lblOffset val="100"/>
        <c:noMultiLvlLbl val="0"/>
      </c:catAx>
      <c:valAx>
        <c:axId val="1102800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10278528"/>
        <c:crosses val="autoZero"/>
        <c:crossBetween val="between"/>
        <c:majorUnit val="2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3970056541154021E-2"/>
          <c:y val="0.92547052154194998"/>
          <c:w val="0.95768323735192162"/>
          <c:h val="6.698185941043081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450" b="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gradFill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13500000" scaled="1"/>
        </a:gradFill>
        <a:ln w="6350">
          <a:solidFill>
            <a:srgbClr val="C00000"/>
          </a:solidFill>
        </a:ln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8.7153414882772687E-2"/>
          <c:y val="9.9604946288930379E-2"/>
          <c:w val="0.91105708460754331"/>
          <c:h val="0.7705944746597397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'4.2.3.1-4.2.3.5 transp áereo'!$A$51</c:f>
              <c:strCache>
                <c:ptCount val="1"/>
                <c:pt idx="0">
                  <c:v>Embarcadas</c:v>
                </c:pt>
              </c:strCache>
            </c:strRef>
          </c:tx>
          <c:spPr>
            <a:solidFill>
              <a:srgbClr val="692725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36493374108054E-3"/>
                  <c:y val="0.215406281853402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36493374108054E-3"/>
                  <c:y val="0.236252051065021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36493374108054E-3"/>
                  <c:y val="0.229303461327815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36493374108054E-3"/>
                  <c:y val="0.215406281853402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72986748216108E-3"/>
                  <c:y val="0.222354871590608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'4.2.3.1-4.2.3.5 transp áereo'!$B$50:$F$50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'4.2.3.1-4.2.3.5 transp áereo'!$B$51:$F$51</c:f>
              <c:numCache>
                <c:formatCode>#,##0</c:formatCode>
                <c:ptCount val="5"/>
                <c:pt idx="0">
                  <c:v>10438600</c:v>
                </c:pt>
                <c:pt idx="1">
                  <c:v>11065969</c:v>
                </c:pt>
                <c:pt idx="2">
                  <c:v>12335344</c:v>
                </c:pt>
                <c:pt idx="3">
                  <c:v>12113666</c:v>
                </c:pt>
                <c:pt idx="4">
                  <c:v>12714920</c:v>
                </c:pt>
              </c:numCache>
            </c:numRef>
          </c:val>
        </c:ser>
        <c:ser>
          <c:idx val="1"/>
          <c:order val="1"/>
          <c:tx>
            <c:strRef>
              <c:f>'4.2.3.1-4.2.3.5 transp áereo'!$A$52</c:f>
              <c:strCache>
                <c:ptCount val="1"/>
                <c:pt idx="0">
                  <c:v>Desembarcadas</c:v>
                </c:pt>
              </c:strCache>
            </c:strRef>
          </c:tx>
          <c:spPr>
            <a:solidFill>
              <a:srgbClr val="C76361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364933741080826E-3"/>
                  <c:y val="0.236252051065021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36493374108054E-3"/>
                  <c:y val="0.25014923053943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472986748216108E-3"/>
                  <c:y val="0.25014923053943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72986748216108E-3"/>
                  <c:y val="0.250149230539434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72986748216108E-3"/>
                  <c:y val="0.25014923053943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'4.2.3.1-4.2.3.5 transp áereo'!$B$50:$F$50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'4.2.3.1-4.2.3.5 transp áereo'!$B$52:$F$52</c:f>
              <c:numCache>
                <c:formatCode>#,##0</c:formatCode>
                <c:ptCount val="5"/>
                <c:pt idx="0">
                  <c:v>10115114</c:v>
                </c:pt>
                <c:pt idx="1">
                  <c:v>10783765</c:v>
                </c:pt>
                <c:pt idx="2">
                  <c:v>11839867</c:v>
                </c:pt>
                <c:pt idx="3">
                  <c:v>11735931</c:v>
                </c:pt>
                <c:pt idx="4">
                  <c:v>12101057</c:v>
                </c:pt>
              </c:numCache>
            </c:numRef>
          </c:val>
        </c:ser>
        <c:ser>
          <c:idx val="2"/>
          <c:order val="2"/>
          <c:tx>
            <c:strRef>
              <c:f>'4.2.3.1-4.2.3.5 transp áereo'!$A$53</c:f>
              <c:strCache>
                <c:ptCount val="1"/>
                <c:pt idx="0">
                  <c:v>Em trânsito</c:v>
                </c:pt>
              </c:strCache>
            </c:strRef>
          </c:tx>
          <c:spPr>
            <a:solidFill>
              <a:srgbClr val="F0D5D4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9.7094801223241625E-3"/>
                  <c:y val="1.3897179474413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7094801223241625E-3"/>
                  <c:y val="2.0845769211619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7094801223241625E-3"/>
                  <c:y val="2.0845769211619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945973496432221E-2"/>
                  <c:y val="2.0845769211619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945973496432221E-2"/>
                  <c:y val="2.0845769211619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'4.2.3.1-4.2.3.5 transp áereo'!$B$50:$F$50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'4.2.3.1-4.2.3.5 transp áereo'!$B$53:$F$53</c:f>
              <c:numCache>
                <c:formatCode>#,##0</c:formatCode>
                <c:ptCount val="5"/>
                <c:pt idx="0">
                  <c:v>838822</c:v>
                </c:pt>
                <c:pt idx="1">
                  <c:v>455945</c:v>
                </c:pt>
                <c:pt idx="2">
                  <c:v>468588</c:v>
                </c:pt>
                <c:pt idx="3">
                  <c:v>313269</c:v>
                </c:pt>
                <c:pt idx="4">
                  <c:v>185952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100"/>
        <c:shape val="box"/>
        <c:axId val="110196992"/>
        <c:axId val="111149056"/>
        <c:axId val="0"/>
      </c:bar3DChart>
      <c:catAx>
        <c:axId val="11019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11149056"/>
        <c:crosses val="autoZero"/>
        <c:auto val="1"/>
        <c:lblAlgn val="ctr"/>
        <c:lblOffset val="100"/>
        <c:noMultiLvlLbl val="0"/>
      </c:catAx>
      <c:valAx>
        <c:axId val="111149056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101969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2343041526374869"/>
          <c:w val="1"/>
          <c:h val="7.19140946502057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45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52" footer="0.31496062000000552"/>
    <c:pageSetup paperSize="142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0"/>
      <c:rotY val="30"/>
      <c:depthPercent val="70"/>
      <c:rAngAx val="1"/>
    </c:view3D>
    <c:floor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13500000" scaled="1"/>
          <a:tileRect/>
        </a:gradFill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6.3688073394495406E-2"/>
          <c:y val="0.16483957362472548"/>
          <c:w val="0.9358685015290521"/>
          <c:h val="0.688266645240773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'4.2.3.1-4.2.3.5 transp áereo'!$B$3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692725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-3.3641692150866466E-3"/>
                  <c:y val="8.6738017429193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534658511722736E-3"/>
                  <c:y val="8.6738017429193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45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'4.2.3.1-4.2.3.5 transp áereo'!$A$4:$A$5</c:f>
              <c:strCache>
                <c:ptCount val="2"/>
                <c:pt idx="0">
                  <c:v>Pouso </c:v>
                </c:pt>
                <c:pt idx="1">
                  <c:v>Decolagem</c:v>
                </c:pt>
              </c:strCache>
            </c:strRef>
          </c:cat>
          <c:val>
            <c:numRef>
              <c:f>'4.2.3.1-4.2.3.5 transp áereo'!$B$4:$B$5</c:f>
              <c:numCache>
                <c:formatCode>#,##0</c:formatCode>
                <c:ptCount val="2"/>
                <c:pt idx="0">
                  <c:v>10115</c:v>
                </c:pt>
                <c:pt idx="1">
                  <c:v>10113</c:v>
                </c:pt>
              </c:numCache>
            </c:numRef>
          </c:val>
        </c:ser>
        <c:ser>
          <c:idx val="1"/>
          <c:order val="1"/>
          <c:tx>
            <c:strRef>
              <c:f>'4.2.3.1-4.2.3.5 transp áereo'!$C$3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53735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-3.3641692150866466E-3"/>
                  <c:y val="8.6738017429193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535168195718659E-4"/>
                  <c:y val="7.982080610021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45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'4.2.3.1-4.2.3.5 transp áereo'!$A$4:$A$5</c:f>
              <c:strCache>
                <c:ptCount val="2"/>
                <c:pt idx="0">
                  <c:v>Pouso </c:v>
                </c:pt>
                <c:pt idx="1">
                  <c:v>Decolagem</c:v>
                </c:pt>
              </c:strCache>
            </c:strRef>
          </c:cat>
          <c:val>
            <c:numRef>
              <c:f>'4.2.3.1-4.2.3.5 transp áereo'!$C$4:$C$5</c:f>
              <c:numCache>
                <c:formatCode>#,##0</c:formatCode>
                <c:ptCount val="2"/>
                <c:pt idx="0">
                  <c:v>10056</c:v>
                </c:pt>
                <c:pt idx="1">
                  <c:v>10039</c:v>
                </c:pt>
              </c:numCache>
            </c:numRef>
          </c:val>
        </c:ser>
        <c:ser>
          <c:idx val="2"/>
          <c:order val="2"/>
          <c:tx>
            <c:strRef>
              <c:f>'4.2.3.1-4.2.3.5 transp áereo'!$D$3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E4946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-3.3641692150866466E-3"/>
                  <c:y val="8.6738017429193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535168195718659E-4"/>
                  <c:y val="8.6737472766884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45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'4.2.3.1-4.2.3.5 transp áereo'!$A$4:$A$5</c:f>
              <c:strCache>
                <c:ptCount val="2"/>
                <c:pt idx="0">
                  <c:v>Pouso </c:v>
                </c:pt>
                <c:pt idx="1">
                  <c:v>Decolagem</c:v>
                </c:pt>
              </c:strCache>
            </c:strRef>
          </c:cat>
          <c:val>
            <c:numRef>
              <c:f>'4.2.3.1-4.2.3.5 transp áereo'!$D$4:$D$5</c:f>
              <c:numCache>
                <c:formatCode>#,##0</c:formatCode>
                <c:ptCount val="2"/>
                <c:pt idx="0">
                  <c:v>11794</c:v>
                </c:pt>
                <c:pt idx="1">
                  <c:v>11791</c:v>
                </c:pt>
              </c:numCache>
            </c:numRef>
          </c:val>
        </c:ser>
        <c:ser>
          <c:idx val="3"/>
          <c:order val="3"/>
          <c:tx>
            <c:strRef>
              <c:f>'4.2.3.1-4.2.3.5 transp áereo'!$E$3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07C7A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-3.4918450560652392E-3"/>
                  <c:y val="8.6737472766884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534658511722736E-3"/>
                  <c:y val="8.6738017429193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45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'4.2.3.1-4.2.3.5 transp áereo'!$A$4:$A$5</c:f>
              <c:strCache>
                <c:ptCount val="2"/>
                <c:pt idx="0">
                  <c:v>Pouso </c:v>
                </c:pt>
                <c:pt idx="1">
                  <c:v>Decolagem</c:v>
                </c:pt>
              </c:strCache>
            </c:strRef>
          </c:cat>
          <c:val>
            <c:numRef>
              <c:f>'4.2.3.1-4.2.3.5 transp áereo'!$E$4:$E$5</c:f>
              <c:numCache>
                <c:formatCode>#,##0</c:formatCode>
                <c:ptCount val="2"/>
                <c:pt idx="0">
                  <c:v>10243</c:v>
                </c:pt>
                <c:pt idx="1">
                  <c:v>10233</c:v>
                </c:pt>
              </c:numCache>
            </c:numRef>
          </c:val>
        </c:ser>
        <c:ser>
          <c:idx val="4"/>
          <c:order val="4"/>
          <c:tx>
            <c:strRef>
              <c:f>'4.2.3.1-4.2.3.5 transp áereo'!$F$3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0D5D4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0897043832823083E-3"/>
                  <c:y val="8.6738017429193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8346075433231403E-3"/>
                  <c:y val="0.100082244008714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45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'4.2.3.1-4.2.3.5 transp áereo'!$A$4:$A$5</c:f>
              <c:strCache>
                <c:ptCount val="2"/>
                <c:pt idx="0">
                  <c:v>Pouso </c:v>
                </c:pt>
                <c:pt idx="1">
                  <c:v>Decolagem</c:v>
                </c:pt>
              </c:strCache>
            </c:strRef>
          </c:cat>
          <c:val>
            <c:numRef>
              <c:f>'4.2.3.1-4.2.3.5 transp áereo'!$F$4:$F$5</c:f>
              <c:numCache>
                <c:formatCode>#,##0</c:formatCode>
                <c:ptCount val="2"/>
                <c:pt idx="0">
                  <c:v>9773</c:v>
                </c:pt>
                <c:pt idx="1">
                  <c:v>9771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gapDepth val="100"/>
        <c:shape val="box"/>
        <c:axId val="111195264"/>
        <c:axId val="111196800"/>
        <c:axId val="0"/>
      </c:bar3DChart>
      <c:catAx>
        <c:axId val="11119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11196800"/>
        <c:crosses val="autoZero"/>
        <c:auto val="1"/>
        <c:lblAlgn val="ctr"/>
        <c:lblOffset val="100"/>
        <c:noMultiLvlLbl val="0"/>
      </c:catAx>
      <c:valAx>
        <c:axId val="111196800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111952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8002293577981666E-2"/>
          <c:y val="0.92393845315904155"/>
          <c:w val="0.85968228960882598"/>
          <c:h val="7.303980243580887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63" footer="0.3149606200000056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20"/>
      <c:rotY val="30"/>
      <c:depthPercent val="70"/>
      <c:rAngAx val="1"/>
    </c:view3D>
    <c:floor>
      <c:thickness val="0"/>
      <c:spPr>
        <a:ln w="6350">
          <a:solidFill>
            <a:srgbClr val="3379CD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1">
                <a:lumMod val="20000"/>
                <a:lumOff val="80000"/>
              </a:schemeClr>
            </a:gs>
            <a:gs pos="99000">
              <a:schemeClr val="bg1"/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1">
                <a:lumMod val="20000"/>
                <a:lumOff val="80000"/>
              </a:schemeClr>
            </a:gs>
            <a:gs pos="99000">
              <a:schemeClr val="bg1"/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7.3719224121375077E-2"/>
          <c:y val="0.10674965706447188"/>
          <c:w val="0.83578567313232188"/>
          <c:h val="0.73766323731138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'2.4 pop por cor ou raça'!$C$3</c:f>
              <c:strCache>
                <c:ptCount val="1"/>
                <c:pt idx="0">
                  <c:v>Branca                                                                          </c:v>
                </c:pt>
              </c:strCache>
            </c:strRef>
          </c:tx>
          <c:spPr>
            <a:solidFill>
              <a:srgbClr val="233C5B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cat>
            <c:numRef>
              <c:f>'2.4 pop por cor ou raça'!$A$4:$A$8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'2.4 pop por cor ou raça'!$C$4:$C$8</c:f>
              <c:numCache>
                <c:formatCode>###\ ###\ ###\ ##0;\-###\ ###\ ###\ ##0;"-"</c:formatCode>
                <c:ptCount val="5"/>
                <c:pt idx="0">
                  <c:v>912.03</c:v>
                </c:pt>
                <c:pt idx="1">
                  <c:v>898.84199999999998</c:v>
                </c:pt>
                <c:pt idx="2">
                  <c:v>872.27599999999995</c:v>
                </c:pt>
                <c:pt idx="3">
                  <c:v>943.529</c:v>
                </c:pt>
                <c:pt idx="4">
                  <c:v>902</c:v>
                </c:pt>
              </c:numCache>
            </c:numRef>
          </c:val>
        </c:ser>
        <c:ser>
          <c:idx val="1"/>
          <c:order val="1"/>
          <c:tx>
            <c:strRef>
              <c:f>'2.4 pop por cor ou raça'!$D$3</c:f>
              <c:strCache>
                <c:ptCount val="1"/>
                <c:pt idx="0">
                  <c:v>Preta                                                                           </c:v>
                </c:pt>
              </c:strCache>
            </c:strRef>
          </c:tx>
          <c:spPr>
            <a:solidFill>
              <a:srgbClr val="30527C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cat>
            <c:numRef>
              <c:f>'2.4 pop por cor ou raça'!$A$4:$A$8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'2.4 pop por cor ou raça'!$D$4:$D$8</c:f>
              <c:numCache>
                <c:formatCode>###\ ###\ ###\ ##0;\-###\ ###\ ###\ ##0;"-"</c:formatCode>
                <c:ptCount val="5"/>
                <c:pt idx="0">
                  <c:v>295.76400000000001</c:v>
                </c:pt>
                <c:pt idx="1">
                  <c:v>189.55199999999999</c:v>
                </c:pt>
                <c:pt idx="2">
                  <c:v>262.12400000000002</c:v>
                </c:pt>
                <c:pt idx="3">
                  <c:v>220.19</c:v>
                </c:pt>
                <c:pt idx="4">
                  <c:v>296</c:v>
                </c:pt>
              </c:numCache>
            </c:numRef>
          </c:val>
        </c:ser>
        <c:ser>
          <c:idx val="2"/>
          <c:order val="2"/>
          <c:tx>
            <c:strRef>
              <c:f>'2.4 pop por cor ou raça'!$E$3</c:f>
              <c:strCache>
                <c:ptCount val="1"/>
                <c:pt idx="0">
                  <c:v>Parda                                                                           </c:v>
                </c:pt>
              </c:strCache>
            </c:strRef>
          </c:tx>
          <c:spPr>
            <a:solidFill>
              <a:srgbClr val="477BB9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cat>
            <c:numRef>
              <c:f>'2.4 pop por cor ou raça'!$A$4:$A$8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'2.4 pop por cor ou raça'!$E$4:$E$8</c:f>
              <c:numCache>
                <c:formatCode>###\ ###\ ###\ ##0;\-###\ ###\ ###\ ##0;"-"</c:formatCode>
                <c:ptCount val="5"/>
                <c:pt idx="0">
                  <c:v>1951.143</c:v>
                </c:pt>
                <c:pt idx="1">
                  <c:v>2112.6149999999998</c:v>
                </c:pt>
                <c:pt idx="2">
                  <c:v>2151.4229999999998</c:v>
                </c:pt>
                <c:pt idx="3">
                  <c:v>2152.1080000000002</c:v>
                </c:pt>
                <c:pt idx="4">
                  <c:v>2132</c:v>
                </c:pt>
              </c:numCache>
            </c:numRef>
          </c:val>
        </c:ser>
        <c:ser>
          <c:idx val="3"/>
          <c:order val="3"/>
          <c:tx>
            <c:strRef>
              <c:f>'2.4 pop por cor ou raça'!$F$3</c:f>
              <c:strCache>
                <c:ptCount val="1"/>
                <c:pt idx="0">
                  <c:v>Amarela                                                                         </c:v>
                </c:pt>
              </c:strCache>
            </c:strRef>
          </c:tx>
          <c:spPr>
            <a:solidFill>
              <a:srgbClr val="7DA1CD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cat>
            <c:numRef>
              <c:f>'2.4 pop por cor ou raça'!$A$4:$A$8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'2.4 pop por cor ou raça'!$F$4:$F$8</c:f>
              <c:numCache>
                <c:formatCode>###\ ###\ ###\ ##0;\-###\ ###\ ###\ ##0;"-"</c:formatCode>
                <c:ptCount val="5"/>
                <c:pt idx="0">
                  <c:v>20.718</c:v>
                </c:pt>
                <c:pt idx="1">
                  <c:v>2.355</c:v>
                </c:pt>
                <c:pt idx="2">
                  <c:v>8.4749999999999996</c:v>
                </c:pt>
                <c:pt idx="3">
                  <c:v>2.3929999999999998</c:v>
                </c:pt>
                <c:pt idx="4">
                  <c:v>6</c:v>
                </c:pt>
              </c:numCache>
            </c:numRef>
          </c:val>
        </c:ser>
        <c:ser>
          <c:idx val="4"/>
          <c:order val="4"/>
          <c:tx>
            <c:strRef>
              <c:f>'2.4 pop por cor ou raça'!$G$3</c:f>
              <c:strCache>
                <c:ptCount val="1"/>
                <c:pt idx="0">
                  <c:v>Indígena                                                                        </c:v>
                </c:pt>
              </c:strCache>
            </c:strRef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cat>
            <c:numRef>
              <c:f>'2.4 pop por cor ou raça'!$A$4:$A$8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'2.4 pop por cor ou raça'!$G$4:$G$8</c:f>
              <c:numCache>
                <c:formatCode>###\ ###\ ###\ ##0;\-###\ ###\ ###\ ##0;"-"</c:formatCode>
                <c:ptCount val="5"/>
                <c:pt idx="0">
                  <c:v>4.6040000000000001</c:v>
                </c:pt>
                <c:pt idx="1">
                  <c:v>4.12</c:v>
                </c:pt>
                <c:pt idx="2">
                  <c:v>11.502000000000001</c:v>
                </c:pt>
                <c:pt idx="3">
                  <c:v>7.78</c:v>
                </c:pt>
                <c:pt idx="4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100"/>
        <c:shape val="box"/>
        <c:axId val="98843648"/>
        <c:axId val="98853632"/>
        <c:axId val="0"/>
      </c:bar3DChart>
      <c:catAx>
        <c:axId val="9884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3379CD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988536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8853632"/>
        <c:scaling>
          <c:orientation val="minMax"/>
        </c:scaling>
        <c:delete val="0"/>
        <c:axPos val="l"/>
        <c:numFmt formatCode="###\ ###\ ###\ ##0;\-###\ ###\ ###\ ##0;&quot;-&quot;" sourceLinked="1"/>
        <c:majorTickMark val="out"/>
        <c:minorTickMark val="none"/>
        <c:tickLblPos val="nextTo"/>
        <c:spPr>
          <a:noFill/>
          <a:ln w="3175">
            <a:solidFill>
              <a:srgbClr val="3379CD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98843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9266397797836261"/>
          <c:y val="0.22064236111111116"/>
          <c:w val="9.8241085717943807E-2"/>
          <c:h val="0.62942708333333353"/>
        </c:manualLayout>
      </c:layout>
      <c:overlay val="1"/>
    </c:legend>
    <c:plotVisOnly val="1"/>
    <c:dispBlanksAs val="gap"/>
    <c:showDLblsOverMax val="0"/>
  </c:chart>
  <c:spPr>
    <a:solidFill>
      <a:schemeClr val="lt1"/>
    </a:solidFill>
    <a:ln>
      <a:noFill/>
    </a:ln>
    <a:effectLst/>
  </c:spPr>
  <c:txPr>
    <a:bodyPr/>
    <a:lstStyle/>
    <a:p>
      <a:pPr>
        <a:defRPr sz="500">
          <a:latin typeface="Tahoma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87" footer="0.49212598500000787"/>
    <c:pageSetup paperSize="9" orientation="landscape" horizontalDpi="-3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20"/>
      <c:depthPercent val="40"/>
      <c:rAngAx val="1"/>
    </c:view3D>
    <c:floor>
      <c:thickness val="0"/>
      <c:spPr>
        <a:gradFill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</a:gradFill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6.0034406270175852E-2"/>
          <c:y val="0.10042005664052908"/>
          <c:w val="0.93996559372982413"/>
          <c:h val="0.7905688608050812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'4.2.4 transp ferr'!$B$3</c:f>
              <c:strCache>
                <c:ptCount val="1"/>
                <c:pt idx="0">
                  <c:v>PASSAGEIROS TRANSPORTADOS (mil pessoas)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692725"/>
              </a:solidFill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1"/>
            <c:invertIfNegative val="0"/>
            <c:bubble3D val="0"/>
            <c:spPr>
              <a:solidFill>
                <a:srgbClr val="8B3331"/>
              </a:solidFill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2"/>
            <c:invertIfNegative val="0"/>
            <c:bubble3D val="0"/>
            <c:spPr>
              <a:solidFill>
                <a:srgbClr val="BE4946"/>
              </a:solidFill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3"/>
            <c:invertIfNegative val="0"/>
            <c:bubble3D val="0"/>
            <c:spPr>
              <a:solidFill>
                <a:srgbClr val="D07C7A"/>
              </a:solidFill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4"/>
            <c:invertIfNegative val="0"/>
            <c:bubble3D val="0"/>
            <c:spPr>
              <a:solidFill>
                <a:srgbClr val="F0D5D4"/>
              </a:solidFill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Lbls>
            <c:dLbl>
              <c:idx val="0"/>
              <c:layout>
                <c:manualLayout>
                  <c:x val="-3.2357792597250469E-3"/>
                  <c:y val="0.13002511557965793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357792597250469E-3"/>
                  <c:y val="0.11377197613220073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357792597250469E-3"/>
                  <c:y val="0.121898545855929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357792597250469E-3"/>
                  <c:y val="0.121898545855929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715585194500928E-3"/>
                  <c:y val="0.121898545855929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'4.2.4 transp ferr'!$A$4:$A$8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'4.2.4 transp ferr'!$B$4:$B$8</c:f>
              <c:numCache>
                <c:formatCode>#,##0</c:formatCode>
                <c:ptCount val="5"/>
                <c:pt idx="0">
                  <c:v>837</c:v>
                </c:pt>
                <c:pt idx="1">
                  <c:v>1612</c:v>
                </c:pt>
                <c:pt idx="2">
                  <c:v>2211</c:v>
                </c:pt>
                <c:pt idx="3">
                  <c:v>2681</c:v>
                </c:pt>
                <c:pt idx="4">
                  <c:v>2168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100"/>
        <c:shape val="box"/>
        <c:axId val="110966272"/>
        <c:axId val="110967808"/>
        <c:axId val="0"/>
      </c:bar3DChart>
      <c:catAx>
        <c:axId val="11096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C000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1096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9678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10966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55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65" footer="0.4921259850000076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20"/>
      <c:rotY val="30"/>
      <c:depthPercent val="70"/>
      <c:rAngAx val="1"/>
    </c:view3D>
    <c:floor>
      <c:thickness val="0"/>
      <c:spPr>
        <a:gradFill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</a:gradFill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6.4603211009174308E-2"/>
          <c:y val="0.11231709861776955"/>
          <c:w val="0.89655886850152888"/>
          <c:h val="0.805687089087175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'4.3.1-4.3.3 telefonia'!$B$4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602322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0252293577981687E-3"/>
                  <c:y val="1.7041661494902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607033639143731E-3"/>
                  <c:y val="0.22346511627906976"/>
                </c:manualLayout>
              </c:layout>
              <c:spPr/>
              <c:txPr>
                <a:bodyPr rot="-5400000" vert="horz"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9829255861365968E-3"/>
                  <c:y val="0.19784948320413445"/>
                </c:manualLayout>
              </c:layout>
              <c:spPr/>
              <c:txPr>
                <a:bodyPr rot="-5400000" vert="horz"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607033639143731E-3"/>
                  <c:y val="0.21394056847545226"/>
                </c:manualLayout>
              </c:layout>
              <c:spPr/>
              <c:txPr>
                <a:bodyPr rot="-5400000" vert="horz"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7041284403669688E-3"/>
                  <c:y val="1.7041661494902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'4.3.1-4.3.3 telefonia'!$A$5:$A$8</c:f>
              <c:strCache>
                <c:ptCount val="4"/>
                <c:pt idx="0">
                  <c:v>De uso Público </c:v>
                </c:pt>
                <c:pt idx="1">
                  <c:v>De acesso fixo instalado</c:v>
                </c:pt>
                <c:pt idx="2">
                  <c:v>De acesso fixo em serviço</c:v>
                </c:pt>
                <c:pt idx="3">
                  <c:v>De acesso fixo individual</c:v>
                </c:pt>
              </c:strCache>
            </c:strRef>
          </c:cat>
          <c:val>
            <c:numRef>
              <c:f>'4.3.1-4.3.3 telefonia'!$B$5:$B$8</c:f>
              <c:numCache>
                <c:formatCode>#,##0</c:formatCode>
                <c:ptCount val="4"/>
                <c:pt idx="0">
                  <c:v>12855</c:v>
                </c:pt>
                <c:pt idx="1">
                  <c:v>300593</c:v>
                </c:pt>
                <c:pt idx="2">
                  <c:v>181034</c:v>
                </c:pt>
                <c:pt idx="3">
                  <c:v>168179</c:v>
                </c:pt>
              </c:numCache>
            </c:numRef>
          </c:val>
        </c:ser>
        <c:ser>
          <c:idx val="1"/>
          <c:order val="1"/>
          <c:tx>
            <c:strRef>
              <c:f>'4.3.1-4.3.3 telefonia'!$C$4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883230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5.3126911314984714E-3"/>
                  <c:y val="2.0416020671834626E-2"/>
                </c:manualLayout>
              </c:layout>
              <c:spPr/>
              <c:txPr>
                <a:bodyPr rot="-5400000"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637359836901122E-3"/>
                  <c:y val="0.210432816537467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4095310907237562E-3"/>
                  <c:y val="0.19465804295974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2617227319062196E-3"/>
                  <c:y val="0.211699704454650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3588175331294669E-3"/>
                  <c:y val="0.210377969291462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'4.3.1-4.3.3 telefonia'!$A$5:$A$8</c:f>
              <c:strCache>
                <c:ptCount val="4"/>
                <c:pt idx="0">
                  <c:v>De uso Público </c:v>
                </c:pt>
                <c:pt idx="1">
                  <c:v>De acesso fixo instalado</c:v>
                </c:pt>
                <c:pt idx="2">
                  <c:v>De acesso fixo em serviço</c:v>
                </c:pt>
                <c:pt idx="3">
                  <c:v>De acesso fixo individual</c:v>
                </c:pt>
              </c:strCache>
            </c:strRef>
          </c:cat>
          <c:val>
            <c:numRef>
              <c:f>'4.3.1-4.3.3 telefonia'!$C$5:$C$8</c:f>
              <c:numCache>
                <c:formatCode>#,##0</c:formatCode>
                <c:ptCount val="4"/>
                <c:pt idx="0">
                  <c:v>13487</c:v>
                </c:pt>
                <c:pt idx="1">
                  <c:v>295273</c:v>
                </c:pt>
                <c:pt idx="2">
                  <c:v>177458</c:v>
                </c:pt>
                <c:pt idx="3">
                  <c:v>163971</c:v>
                </c:pt>
              </c:numCache>
            </c:numRef>
          </c:val>
        </c:ser>
        <c:ser>
          <c:idx val="2"/>
          <c:order val="2"/>
          <c:tx>
            <c:strRef>
              <c:f>'4.3.1-4.3.3 telefonia'!$D$4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E4946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5.4594801223241621E-3"/>
                  <c:y val="2.0085271317829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991335372069318E-3"/>
                  <c:y val="0.208463801565283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5991335372069318E-3"/>
                  <c:y val="0.216984632312734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8356269113149932E-3"/>
                  <c:y val="0.218305696544367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5272680937818549E-3"/>
                  <c:y val="0.21698396138117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'4.3.1-4.3.3 telefonia'!$A$5:$A$8</c:f>
              <c:strCache>
                <c:ptCount val="4"/>
                <c:pt idx="0">
                  <c:v>De uso Público </c:v>
                </c:pt>
                <c:pt idx="1">
                  <c:v>De acesso fixo instalado</c:v>
                </c:pt>
                <c:pt idx="2">
                  <c:v>De acesso fixo em serviço</c:v>
                </c:pt>
                <c:pt idx="3">
                  <c:v>De acesso fixo individual</c:v>
                </c:pt>
              </c:strCache>
            </c:strRef>
          </c:cat>
          <c:val>
            <c:numRef>
              <c:f>'4.3.1-4.3.3 telefonia'!$D$5:$D$8</c:f>
              <c:numCache>
                <c:formatCode>#,##0</c:formatCode>
                <c:ptCount val="4"/>
                <c:pt idx="0">
                  <c:v>13124</c:v>
                </c:pt>
                <c:pt idx="1">
                  <c:v>290562</c:v>
                </c:pt>
                <c:pt idx="2">
                  <c:v>162036</c:v>
                </c:pt>
                <c:pt idx="3">
                  <c:v>148912</c:v>
                </c:pt>
              </c:numCache>
            </c:numRef>
          </c:val>
        </c:ser>
        <c:ser>
          <c:idx val="3"/>
          <c:order val="3"/>
          <c:tx>
            <c:strRef>
              <c:f>'4.3.1-4.3.3 telefonia'!$E$4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07C7A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8.5272680937818549E-3"/>
                  <c:y val="2.332105943152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8353720693170237E-3"/>
                  <c:y val="0.218898800038913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5568297655453651E-3"/>
                  <c:y val="0.211699033523095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5275229357798191E-3"/>
                  <c:y val="0.211699704454650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3881243628950043E-3"/>
                  <c:y val="0.211699704454650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'4.3.1-4.3.3 telefonia'!$A$5:$A$8</c:f>
              <c:strCache>
                <c:ptCount val="4"/>
                <c:pt idx="0">
                  <c:v>De uso Público </c:v>
                </c:pt>
                <c:pt idx="1">
                  <c:v>De acesso fixo instalado</c:v>
                </c:pt>
                <c:pt idx="2">
                  <c:v>De acesso fixo em serviço</c:v>
                </c:pt>
                <c:pt idx="3">
                  <c:v>De acesso fixo individual</c:v>
                </c:pt>
              </c:strCache>
            </c:strRef>
          </c:cat>
          <c:val>
            <c:numRef>
              <c:f>'4.3.1-4.3.3 telefonia'!$E$5:$E$8</c:f>
              <c:numCache>
                <c:formatCode>#,##0</c:formatCode>
                <c:ptCount val="4"/>
                <c:pt idx="0">
                  <c:v>13450</c:v>
                </c:pt>
                <c:pt idx="1">
                  <c:v>281991</c:v>
                </c:pt>
                <c:pt idx="2">
                  <c:v>143562</c:v>
                </c:pt>
                <c:pt idx="3">
                  <c:v>130112</c:v>
                </c:pt>
              </c:numCache>
            </c:numRef>
          </c:val>
        </c:ser>
        <c:ser>
          <c:idx val="4"/>
          <c:order val="4"/>
          <c:tx>
            <c:strRef>
              <c:f>'4.3.1-4.3.3 telefonia'!$F$4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0D5D4"/>
            </a:solidFill>
            <a:scene3d>
              <a:camera prst="orthographicFront"/>
              <a:lightRig rig="threePt" dir="t"/>
            </a:scene3d>
            <a:sp3d prstMaterial="matte"/>
          </c:spPr>
          <c:invertIfNegative val="0"/>
          <c:dLbls>
            <c:dLbl>
              <c:idx val="0"/>
              <c:layout>
                <c:manualLayout>
                  <c:x val="6.472986748216108E-3"/>
                  <c:y val="1.6408268733850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472986748216108E-3"/>
                  <c:y val="0.22971576227390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221511627906976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364933741081715E-3"/>
                  <c:y val="0.205103359173126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'4.3.1-4.3.3 telefonia'!$A$5:$A$8</c:f>
              <c:strCache>
                <c:ptCount val="4"/>
                <c:pt idx="0">
                  <c:v>De uso Público </c:v>
                </c:pt>
                <c:pt idx="1">
                  <c:v>De acesso fixo instalado</c:v>
                </c:pt>
                <c:pt idx="2">
                  <c:v>De acesso fixo em serviço</c:v>
                </c:pt>
                <c:pt idx="3">
                  <c:v>De acesso fixo individual</c:v>
                </c:pt>
              </c:strCache>
            </c:strRef>
          </c:cat>
          <c:val>
            <c:numRef>
              <c:f>'4.3.1-4.3.3 telefonia'!$F$5:$F$8</c:f>
              <c:numCache>
                <c:formatCode>#,##0</c:formatCode>
                <c:ptCount val="4"/>
                <c:pt idx="0">
                  <c:v>13470</c:v>
                </c:pt>
                <c:pt idx="1">
                  <c:v>255813</c:v>
                </c:pt>
                <c:pt idx="2">
                  <c:v>129793</c:v>
                </c:pt>
                <c:pt idx="3">
                  <c:v>116323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10"/>
        <c:shape val="box"/>
        <c:axId val="111102592"/>
        <c:axId val="111137152"/>
        <c:axId val="0"/>
      </c:bar3DChart>
      <c:catAx>
        <c:axId val="11110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rgbClr val="C00000"/>
            </a:solidFill>
          </a:ln>
        </c:spPr>
        <c:txPr>
          <a:bodyPr/>
          <a:lstStyle/>
          <a:p>
            <a:pPr>
              <a:defRPr b="0"/>
            </a:pPr>
            <a:endParaRPr lang="pt-BR"/>
          </a:p>
        </c:txPr>
        <c:crossAx val="111137152"/>
        <c:crosses val="autoZero"/>
        <c:auto val="1"/>
        <c:lblAlgn val="ctr"/>
        <c:lblOffset val="100"/>
        <c:noMultiLvlLbl val="0"/>
      </c:catAx>
      <c:valAx>
        <c:axId val="111137152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txPr>
          <a:bodyPr/>
          <a:lstStyle/>
          <a:p>
            <a:pPr>
              <a:defRPr b="0"/>
            </a:pPr>
            <a:endParaRPr lang="pt-BR"/>
          </a:p>
        </c:txPr>
        <c:crossAx val="1111025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92563710499490315"/>
          <c:y val="0.26249165173627531"/>
          <c:w val="6.1134046890927635E-2"/>
          <c:h val="0.52181472447295552"/>
        </c:manualLayout>
      </c:layout>
      <c:overlay val="0"/>
      <c:txPr>
        <a:bodyPr/>
        <a:lstStyle/>
        <a:p>
          <a:pPr>
            <a:defRPr b="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450" b="1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52" footer="0.3149606200000055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30"/>
      <c:depthPercent val="70"/>
      <c:rAngAx val="1"/>
    </c:view3D>
    <c:floor>
      <c:thickness val="0"/>
      <c:spPr>
        <a:noFill/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7.8158095714844972E-2"/>
          <c:y val="0.11506698863161194"/>
          <c:w val="0.87976758409785938"/>
          <c:h val="0.802308533104238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'4.3.1-4.3.3 telefonia'!$B$27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602322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2.5825688073394496E-3"/>
                  <c:y val="0.22653530092592591"/>
                </c:manualLayout>
              </c:layout>
              <c:spPr/>
              <c:txPr>
                <a:bodyPr rot="-5400000"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0554945865983869E-3"/>
                  <c:y val="-2.4172453703703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292048929663608E-2"/>
                  <c:y val="0.231851915288994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9457186544342551E-3"/>
                  <c:y val="0.208586538777387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8575433231397761E-3"/>
                  <c:y val="0.186237981051238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'4.3.1-4.3.3 telefonia'!$A$29:$A$30</c:f>
              <c:strCache>
                <c:ptCount val="2"/>
                <c:pt idx="0">
                  <c:v>Pré-Pago</c:v>
                </c:pt>
                <c:pt idx="1">
                  <c:v>Pós-Pago</c:v>
                </c:pt>
              </c:strCache>
            </c:strRef>
          </c:cat>
          <c:val>
            <c:numRef>
              <c:f>'4.3.1-4.3.3 telefonia'!$B$29:$B$30</c:f>
              <c:numCache>
                <c:formatCode>#,##0</c:formatCode>
                <c:ptCount val="2"/>
                <c:pt idx="0">
                  <c:v>3101616</c:v>
                </c:pt>
                <c:pt idx="1">
                  <c:v>349692</c:v>
                </c:pt>
              </c:numCache>
            </c:numRef>
          </c:val>
        </c:ser>
        <c:ser>
          <c:idx val="1"/>
          <c:order val="1"/>
          <c:tx>
            <c:strRef>
              <c:f>'4.3.1-4.3.3 telefonia'!$C$27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883230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5.818807339449541E-3"/>
                  <c:y val="0.22875231481481481"/>
                </c:manualLayout>
              </c:layout>
              <c:spPr/>
              <c:txPr>
                <a:bodyPr rot="-5400000"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0554945865983869E-3"/>
                  <c:y val="1.73321759259266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389143730886854E-2"/>
                  <c:y val="-4.69964946199220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5528542303771662E-2"/>
                  <c:y val="-6.53270045659100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638888888889011E-2"/>
                  <c:y val="2.74986978005734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'4.3.1-4.3.3 telefonia'!$A$29:$A$30</c:f>
              <c:strCache>
                <c:ptCount val="2"/>
                <c:pt idx="0">
                  <c:v>Pré-Pago</c:v>
                </c:pt>
                <c:pt idx="1">
                  <c:v>Pós-Pago</c:v>
                </c:pt>
              </c:strCache>
            </c:strRef>
          </c:cat>
          <c:val>
            <c:numRef>
              <c:f>'4.3.1-4.3.3 telefonia'!$C$29:$C$30</c:f>
              <c:numCache>
                <c:formatCode>#,##0</c:formatCode>
                <c:ptCount val="2"/>
                <c:pt idx="0">
                  <c:v>3359835</c:v>
                </c:pt>
                <c:pt idx="1">
                  <c:v>377172</c:v>
                </c:pt>
              </c:numCache>
            </c:numRef>
          </c:val>
        </c:ser>
        <c:ser>
          <c:idx val="2"/>
          <c:order val="2"/>
          <c:tx>
            <c:strRef>
              <c:f>'4.3.1-4.3.3 telefonia'!$D$27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E4946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472986748216108E-3"/>
                  <c:y val="0.235185185185185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47297791640193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'4.3.1-4.3.3 telefonia'!$A$29:$A$30</c:f>
              <c:strCache>
                <c:ptCount val="2"/>
                <c:pt idx="0">
                  <c:v>Pré-Pago</c:v>
                </c:pt>
                <c:pt idx="1">
                  <c:v>Pós-Pago</c:v>
                </c:pt>
              </c:strCache>
            </c:strRef>
          </c:cat>
          <c:val>
            <c:numRef>
              <c:f>'4.3.1-4.3.3 telefonia'!$D$29:$D$30</c:f>
              <c:numCache>
                <c:formatCode>#,##0</c:formatCode>
                <c:ptCount val="2"/>
                <c:pt idx="0">
                  <c:v>3554925</c:v>
                </c:pt>
                <c:pt idx="1">
                  <c:v>433905</c:v>
                </c:pt>
              </c:numCache>
            </c:numRef>
          </c:val>
        </c:ser>
        <c:ser>
          <c:idx val="3"/>
          <c:order val="3"/>
          <c:tx>
            <c:strRef>
              <c:f>'4.3.1-4.3.3 telefonia'!$E$27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07C7A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36493374108054E-3"/>
                  <c:y val="0.227835648148148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7095952303022162E-3"/>
                  <c:y val="-5.787037037037039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'4.3.1-4.3.3 telefonia'!$A$29:$A$30</c:f>
              <c:strCache>
                <c:ptCount val="2"/>
                <c:pt idx="0">
                  <c:v>Pré-Pago</c:v>
                </c:pt>
                <c:pt idx="1">
                  <c:v>Pós-Pago</c:v>
                </c:pt>
              </c:strCache>
            </c:strRef>
          </c:cat>
          <c:val>
            <c:numRef>
              <c:f>'4.3.1-4.3.3 telefonia'!$E$29:$E$30</c:f>
              <c:numCache>
                <c:formatCode>#,##0</c:formatCode>
                <c:ptCount val="2"/>
                <c:pt idx="0">
                  <c:v>3702513</c:v>
                </c:pt>
                <c:pt idx="1">
                  <c:v>471753</c:v>
                </c:pt>
              </c:numCache>
            </c:numRef>
          </c:val>
        </c:ser>
        <c:ser>
          <c:idx val="4"/>
          <c:order val="4"/>
          <c:tx>
            <c:strRef>
              <c:f>'4.3.1-4.3.3 telefonia'!$F$27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0D5D4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472986748216167E-3"/>
                  <c:y val="0.21313657407407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472977916402053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'4.3.1-4.3.3 telefonia'!$A$29:$A$30</c:f>
              <c:strCache>
                <c:ptCount val="2"/>
                <c:pt idx="0">
                  <c:v>Pré-Pago</c:v>
                </c:pt>
                <c:pt idx="1">
                  <c:v>Pós-Pago</c:v>
                </c:pt>
              </c:strCache>
            </c:strRef>
          </c:cat>
          <c:val>
            <c:numRef>
              <c:f>'4.3.1-4.3.3 telefonia'!$F$29:$F$30</c:f>
              <c:numCache>
                <c:formatCode>#,##0</c:formatCode>
                <c:ptCount val="2"/>
                <c:pt idx="0">
                  <c:v>3266354</c:v>
                </c:pt>
                <c:pt idx="1">
                  <c:v>472678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gapDepth val="90"/>
        <c:shape val="box"/>
        <c:axId val="109234048"/>
        <c:axId val="109235584"/>
        <c:axId val="0"/>
      </c:bar3DChart>
      <c:catAx>
        <c:axId val="10923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rgbClr val="C00000"/>
            </a:solidFill>
          </a:ln>
        </c:spPr>
        <c:txPr>
          <a:bodyPr/>
          <a:lstStyle/>
          <a:p>
            <a:pPr>
              <a:defRPr b="0"/>
            </a:pPr>
            <a:endParaRPr lang="pt-BR"/>
          </a:p>
        </c:txPr>
        <c:crossAx val="109235584"/>
        <c:crosses val="autoZero"/>
        <c:auto val="1"/>
        <c:lblAlgn val="ctr"/>
        <c:lblOffset val="100"/>
        <c:noMultiLvlLbl val="0"/>
      </c:catAx>
      <c:valAx>
        <c:axId val="109235584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txPr>
          <a:bodyPr/>
          <a:lstStyle/>
          <a:p>
            <a:pPr>
              <a:defRPr b="0"/>
            </a:pPr>
            <a:endParaRPr lang="pt-BR"/>
          </a:p>
        </c:txPr>
        <c:crossAx val="1092340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93309556574923547"/>
          <c:y val="0.27690993188558277"/>
          <c:w val="5.4661060142711521E-2"/>
          <c:h val="0.48549549481056692"/>
        </c:manualLayout>
      </c:layout>
      <c:overlay val="0"/>
      <c:txPr>
        <a:bodyPr/>
        <a:lstStyle/>
        <a:p>
          <a:pPr>
            <a:defRPr b="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450" b="1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40"/>
      <c:depthPercent val="70"/>
      <c:rAngAx val="1"/>
    </c:view3D>
    <c:floor>
      <c:thickness val="0"/>
      <c:spPr>
        <a:noFill/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7.5504841997961258E-2"/>
          <c:y val="0.1308545548617559"/>
          <c:w val="0.88565723751274206"/>
          <c:h val="0.780664960911751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'4.3.1-4.3.3 telefonia'!$B$51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602322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0675331294597354E-3"/>
                  <c:y val="0.244347763347763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675331294597354E-3"/>
                  <c:y val="0.231214285714285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675331294597354E-3"/>
                  <c:y val="0.251989177489177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353211009174341E-3"/>
                  <c:y val="2.4004329004329014E-2"/>
                </c:manualLayout>
              </c:layout>
              <c:spPr/>
              <c:txPr>
                <a:bodyPr rot="-5400000" vert="horz"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0675331294597358E-3"/>
                  <c:y val="0.220399437412095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('4.3.1-4.3.3 telefonia'!$A$53,'4.3.1-4.3.3 telefonia'!$A$55:$A$57)</c:f>
              <c:strCache>
                <c:ptCount val="4"/>
                <c:pt idx="0">
                  <c:v>CLARO</c:v>
                </c:pt>
                <c:pt idx="1">
                  <c:v>OI</c:v>
                </c:pt>
                <c:pt idx="2">
                  <c:v>TIM</c:v>
                </c:pt>
                <c:pt idx="3">
                  <c:v>VIVO</c:v>
                </c:pt>
              </c:strCache>
            </c:strRef>
          </c:cat>
          <c:val>
            <c:numRef>
              <c:f>('4.3.1-4.3.3 telefonia'!$B$53,'4.3.1-4.3.3 telefonia'!$B$55:$B$57)</c:f>
              <c:numCache>
                <c:formatCode>#,##0</c:formatCode>
                <c:ptCount val="4"/>
                <c:pt idx="0">
                  <c:v>1076860</c:v>
                </c:pt>
                <c:pt idx="1">
                  <c:v>845715</c:v>
                </c:pt>
                <c:pt idx="2">
                  <c:v>1259970</c:v>
                </c:pt>
                <c:pt idx="3">
                  <c:v>268763</c:v>
                </c:pt>
              </c:numCache>
            </c:numRef>
          </c:val>
        </c:ser>
        <c:ser>
          <c:idx val="1"/>
          <c:order val="1"/>
          <c:tx>
            <c:strRef>
              <c:f>'4.3.1-4.3.3 telefonia'!$C$51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883230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0675331294597354E-3"/>
                  <c:y val="0.256158730158730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67632850241548E-3"/>
                  <c:y val="0.22734567901234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675331294597354E-3"/>
                  <c:y val="0.246995670995670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353211009174341E-3"/>
                  <c:y val="2.7082251082251093E-2"/>
                </c:manualLayout>
              </c:layout>
              <c:spPr/>
              <c:txPr>
                <a:bodyPr rot="-5400000" vert="horz"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067632850241548E-3"/>
                  <c:y val="0.219506172839506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('4.3.1-4.3.3 telefonia'!$A$53,'4.3.1-4.3.3 telefonia'!$A$55:$A$57)</c:f>
              <c:strCache>
                <c:ptCount val="4"/>
                <c:pt idx="0">
                  <c:v>CLARO</c:v>
                </c:pt>
                <c:pt idx="1">
                  <c:v>OI</c:v>
                </c:pt>
                <c:pt idx="2">
                  <c:v>TIM</c:v>
                </c:pt>
                <c:pt idx="3">
                  <c:v>VIVO</c:v>
                </c:pt>
              </c:strCache>
            </c:strRef>
          </c:cat>
          <c:val>
            <c:numRef>
              <c:f>('4.3.1-4.3.3 telefonia'!$C$53,'4.3.1-4.3.3 telefonia'!$C$55:$C$57)</c:f>
              <c:numCache>
                <c:formatCode>#,##0</c:formatCode>
                <c:ptCount val="4"/>
                <c:pt idx="0">
                  <c:v>1248356</c:v>
                </c:pt>
                <c:pt idx="1">
                  <c:v>946662</c:v>
                </c:pt>
                <c:pt idx="2">
                  <c:v>1068056</c:v>
                </c:pt>
                <c:pt idx="3">
                  <c:v>473933</c:v>
                </c:pt>
              </c:numCache>
            </c:numRef>
          </c:val>
        </c:ser>
        <c:ser>
          <c:idx val="2"/>
          <c:order val="2"/>
          <c:tx>
            <c:strRef>
              <c:f>'4.3.1-4.3.3 telefonia'!$D$51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E4946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1350662589194698E-3"/>
                  <c:y val="0.248217171717171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353211009174333E-3"/>
                  <c:y val="0.2253593073593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353211009174333E-3"/>
                  <c:y val="0.223375180375180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0675331294597358E-3"/>
                  <c:y val="1.7720779220779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3718144750254868E-3"/>
                  <c:y val="0.190132911392405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('4.3.1-4.3.3 telefonia'!$A$53,'4.3.1-4.3.3 telefonia'!$A$55:$A$57)</c:f>
              <c:strCache>
                <c:ptCount val="4"/>
                <c:pt idx="0">
                  <c:v>CLARO</c:v>
                </c:pt>
                <c:pt idx="1">
                  <c:v>OI</c:v>
                </c:pt>
                <c:pt idx="2">
                  <c:v>TIM</c:v>
                </c:pt>
                <c:pt idx="3">
                  <c:v>VIVO</c:v>
                </c:pt>
              </c:strCache>
            </c:strRef>
          </c:cat>
          <c:val>
            <c:numRef>
              <c:f>('4.3.1-4.3.3 telefonia'!$D$53,'4.3.1-4.3.3 telefonia'!$D$55:$D$57)</c:f>
              <c:numCache>
                <c:formatCode>#,##0</c:formatCode>
                <c:ptCount val="4"/>
                <c:pt idx="0">
                  <c:v>1266634</c:v>
                </c:pt>
                <c:pt idx="1">
                  <c:v>894558</c:v>
                </c:pt>
                <c:pt idx="2">
                  <c:v>1297585</c:v>
                </c:pt>
                <c:pt idx="3">
                  <c:v>530053</c:v>
                </c:pt>
              </c:numCache>
            </c:numRef>
          </c:val>
        </c:ser>
        <c:ser>
          <c:idx val="3"/>
          <c:order val="3"/>
          <c:tx>
            <c:strRef>
              <c:f>'4.3.1-4.3.3 telefonia'!$E$51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07C7A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1350662589194985E-3"/>
                  <c:y val="0.227549062049062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353211009174914E-3"/>
                  <c:y val="0.221559163059163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675331294597354E-3"/>
                  <c:y val="0.198533189033189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353211009174341E-3"/>
                  <c:y val="1.6595238095238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352657004830943E-3"/>
                  <c:y val="0.22734567901234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('4.3.1-4.3.3 telefonia'!$A$53,'4.3.1-4.3.3 telefonia'!$A$55:$A$57)</c:f>
              <c:strCache>
                <c:ptCount val="4"/>
                <c:pt idx="0">
                  <c:v>CLARO</c:v>
                </c:pt>
                <c:pt idx="1">
                  <c:v>OI</c:v>
                </c:pt>
                <c:pt idx="2">
                  <c:v>TIM</c:v>
                </c:pt>
                <c:pt idx="3">
                  <c:v>VIVO</c:v>
                </c:pt>
              </c:strCache>
            </c:strRef>
          </c:cat>
          <c:val>
            <c:numRef>
              <c:f>('4.3.1-4.3.3 telefonia'!$E$53,'4.3.1-4.3.3 telefonia'!$E$55:$E$57)</c:f>
              <c:numCache>
                <c:formatCode>#,##0</c:formatCode>
                <c:ptCount val="4"/>
                <c:pt idx="0">
                  <c:v>1295541</c:v>
                </c:pt>
                <c:pt idx="1">
                  <c:v>910678</c:v>
                </c:pt>
                <c:pt idx="2">
                  <c:v>1375257</c:v>
                </c:pt>
                <c:pt idx="3">
                  <c:v>592785</c:v>
                </c:pt>
              </c:numCache>
            </c:numRef>
          </c:val>
        </c:ser>
        <c:ser>
          <c:idx val="4"/>
          <c:order val="4"/>
          <c:tx>
            <c:strRef>
              <c:f>'4.3.1-4.3.3 telefonia'!$F$51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0D5D4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6.472986748216108E-3"/>
                  <c:y val="0.238239538239538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4729867482161661E-3"/>
                  <c:y val="0.2290764790764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4729867482161071E-3"/>
                  <c:y val="0.247402597402597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727319062182634E-3"/>
                  <c:y val="1.8326118326118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('4.3.1-4.3.3 telefonia'!$A$53,'4.3.1-4.3.3 telefonia'!$A$55:$A$57)</c:f>
              <c:strCache>
                <c:ptCount val="4"/>
                <c:pt idx="0">
                  <c:v>CLARO</c:v>
                </c:pt>
                <c:pt idx="1">
                  <c:v>OI</c:v>
                </c:pt>
                <c:pt idx="2">
                  <c:v>TIM</c:v>
                </c:pt>
                <c:pt idx="3">
                  <c:v>VIVO</c:v>
                </c:pt>
              </c:strCache>
            </c:strRef>
          </c:cat>
          <c:val>
            <c:numRef>
              <c:f>('4.3.1-4.3.3 telefonia'!$F$53,'4.3.1-4.3.3 telefonia'!$F$55:$F$57)</c:f>
              <c:numCache>
                <c:formatCode>#,##0</c:formatCode>
                <c:ptCount val="4"/>
                <c:pt idx="0">
                  <c:v>1091938</c:v>
                </c:pt>
                <c:pt idx="1">
                  <c:v>899009</c:v>
                </c:pt>
                <c:pt idx="2">
                  <c:v>1262086</c:v>
                </c:pt>
                <c:pt idx="3">
                  <c:v>485990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40"/>
        <c:shape val="box"/>
        <c:axId val="110388736"/>
        <c:axId val="110390272"/>
        <c:axId val="0"/>
      </c:bar3DChart>
      <c:catAx>
        <c:axId val="11038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rgbClr val="C00000"/>
            </a:solidFill>
          </a:ln>
        </c:spPr>
        <c:txPr>
          <a:bodyPr/>
          <a:lstStyle/>
          <a:p>
            <a:pPr>
              <a:defRPr b="0"/>
            </a:pPr>
            <a:endParaRPr lang="pt-BR"/>
          </a:p>
        </c:txPr>
        <c:crossAx val="110390272"/>
        <c:crosses val="autoZero"/>
        <c:auto val="1"/>
        <c:lblAlgn val="ctr"/>
        <c:lblOffset val="100"/>
        <c:noMultiLvlLbl val="0"/>
      </c:catAx>
      <c:valAx>
        <c:axId val="1103902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txPr>
          <a:bodyPr/>
          <a:lstStyle/>
          <a:p>
            <a:pPr>
              <a:defRPr b="0"/>
            </a:pPr>
            <a:endParaRPr lang="pt-BR"/>
          </a:p>
        </c:txPr>
        <c:crossAx val="1103887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93386977573904184"/>
          <c:y val="0.24720499535760609"/>
          <c:w val="5.4661060142711528E-2"/>
          <c:h val="0.49175780170244737"/>
        </c:manualLayout>
      </c:layout>
      <c:overlay val="0"/>
      <c:txPr>
        <a:bodyPr/>
        <a:lstStyle/>
        <a:p>
          <a:pPr>
            <a:defRPr b="0"/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>
      <a:noFill/>
    </a:ln>
  </c:spPr>
  <c:txPr>
    <a:bodyPr/>
    <a:lstStyle/>
    <a:p>
      <a:pPr>
        <a:defRPr sz="450" b="1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63" footer="0.31496062000000563"/>
    <c:pageSetup paperSize="70"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30"/>
      <c:depthPercent val="90"/>
      <c:rAngAx val="1"/>
    </c:view3D>
    <c:floor>
      <c:thickness val="0"/>
      <c:spPr>
        <a:noFill/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8.5341233435270114E-2"/>
          <c:y val="9.8792717405422573E-2"/>
          <c:w val="0.87258435270132517"/>
          <c:h val="0.80618937176789074"/>
        </c:manualLayout>
      </c:layout>
      <c:bar3DChart>
        <c:barDir val="col"/>
        <c:grouping val="clustered"/>
        <c:varyColors val="0"/>
        <c:ser>
          <c:idx val="5"/>
          <c:order val="0"/>
          <c:tx>
            <c:strRef>
              <c:f>' 4.4.2 Transf. consti.'!$B$13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0675331294597354E-3"/>
                  <c:y val="0.261058776793270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760958205912337E-3"/>
                  <c:y val="0.25134082940394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882214495934781E-2"/>
                  <c:y val="-7.20812758953403E-3"/>
                </c:manualLayout>
              </c:layout>
              <c:spPr/>
              <c:txPr>
                <a:bodyPr rot="-5400000" vert="horz"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2.1624382768602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2.8832510358136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67632850241548E-3"/>
                  <c:y val="0.201827572506952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 4.4.2 Transf. consti.'!$C$12:$E$12</c:f>
              <c:strCache>
                <c:ptCount val="3"/>
                <c:pt idx="0">
                  <c:v>FPM</c:v>
                </c:pt>
                <c:pt idx="1">
                  <c:v>FUNDEB</c:v>
                </c:pt>
                <c:pt idx="2">
                  <c:v>Outros</c:v>
                </c:pt>
              </c:strCache>
            </c:strRef>
          </c:cat>
          <c:val>
            <c:numRef>
              <c:f>' 4.4.2 Transf. consti.'!$C$13:$E$13</c:f>
              <c:numCache>
                <c:formatCode>_(* #,##0_);_(* \(#,##0\);_(* "-"??_);_(@_)</c:formatCode>
                <c:ptCount val="3"/>
                <c:pt idx="0">
                  <c:v>1263295</c:v>
                </c:pt>
                <c:pt idx="1">
                  <c:v>1189989</c:v>
                </c:pt>
                <c:pt idx="2">
                  <c:v>17957</c:v>
                </c:pt>
              </c:numCache>
            </c:numRef>
          </c:val>
        </c:ser>
        <c:ser>
          <c:idx val="0"/>
          <c:order val="1"/>
          <c:tx>
            <c:strRef>
              <c:f>' 4.4.2 Transf. consti.'!$B$14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53C39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2441386340469215E-3"/>
                  <c:y val="0.25792631742577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764428991869556E-3"/>
                  <c:y val="0.2522844656336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882214495934781E-2"/>
                  <c:y val="-1.4416255179068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1.4416255179068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4416255179068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352657004829824E-3"/>
                  <c:y val="0.230660082865088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 4.4.2 Transf. consti.'!$C$12:$E$12</c:f>
              <c:strCache>
                <c:ptCount val="3"/>
                <c:pt idx="0">
                  <c:v>FPM</c:v>
                </c:pt>
                <c:pt idx="1">
                  <c:v>FUNDEB</c:v>
                </c:pt>
                <c:pt idx="2">
                  <c:v>Outros</c:v>
                </c:pt>
              </c:strCache>
            </c:strRef>
          </c:cat>
          <c:val>
            <c:numRef>
              <c:f>' 4.4.2 Transf. consti.'!$C$14:$E$14</c:f>
              <c:numCache>
                <c:formatCode>_(* #,##0_);_(* \(#,##0\);_(* "-"??_);_(@_)</c:formatCode>
                <c:ptCount val="3"/>
                <c:pt idx="0">
                  <c:v>1303111</c:v>
                </c:pt>
                <c:pt idx="1">
                  <c:v>1244442</c:v>
                </c:pt>
                <c:pt idx="2">
                  <c:v>7987</c:v>
                </c:pt>
              </c:numCache>
            </c:numRef>
          </c:val>
        </c:ser>
        <c:ser>
          <c:idx val="1"/>
          <c:order val="2"/>
          <c:tx>
            <c:strRef>
              <c:f>' 4.4.2 Transf. consti.'!$B$15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76361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2441386340468912E-3"/>
                  <c:y val="0.250718344646527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760958205911747E-3"/>
                  <c:y val="0.249152114962778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882214495934781E-2"/>
                  <c:y val="-2.1624382768602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1.4416255179068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7.20812758953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676328502416603E-3"/>
                  <c:y val="0.230660082865088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 4.4.2 Transf. consti.'!$C$12:$E$12</c:f>
              <c:strCache>
                <c:ptCount val="3"/>
                <c:pt idx="0">
                  <c:v>FPM</c:v>
                </c:pt>
                <c:pt idx="1">
                  <c:v>FUNDEB</c:v>
                </c:pt>
                <c:pt idx="2">
                  <c:v>Outros</c:v>
                </c:pt>
              </c:strCache>
            </c:strRef>
          </c:cat>
          <c:val>
            <c:numRef>
              <c:f>' 4.4.2 Transf. consti.'!$C$15:$E$15</c:f>
              <c:numCache>
                <c:formatCode>_(* #,##0_);_(* \(#,##0\);_(* "-"??_);_(@_)</c:formatCode>
                <c:ptCount val="3"/>
                <c:pt idx="0">
                  <c:v>1399946</c:v>
                </c:pt>
                <c:pt idx="1">
                  <c:v>1338762</c:v>
                </c:pt>
                <c:pt idx="2">
                  <c:v>4581</c:v>
                </c:pt>
              </c:numCache>
            </c:numRef>
          </c:val>
        </c:ser>
        <c:ser>
          <c:idx val="2"/>
          <c:order val="3"/>
          <c:tx>
            <c:strRef>
              <c:f>' 4.4.2 Transf. consti.'!$B$16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E0A9A8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0675331294597354E-3"/>
                  <c:y val="0.239434167573449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76350662589195E-3"/>
                  <c:y val="0.250718344646527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058657395121737E-2"/>
                  <c:y val="-1.4416255179068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1.4416255179068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7.20812758953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67632850241548E-3"/>
                  <c:y val="0.201827572506952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 4.4.2 Transf. consti.'!$C$12:$E$12</c:f>
              <c:strCache>
                <c:ptCount val="3"/>
                <c:pt idx="0">
                  <c:v>FPM</c:v>
                </c:pt>
                <c:pt idx="1">
                  <c:v>FUNDEB</c:v>
                </c:pt>
                <c:pt idx="2">
                  <c:v>Outros</c:v>
                </c:pt>
              </c:strCache>
            </c:strRef>
          </c:cat>
          <c:val>
            <c:numRef>
              <c:f>' 4.4.2 Transf. consti.'!$C$16:$E$16</c:f>
              <c:numCache>
                <c:formatCode>_(* #,##0_);_(* \(#,##0\);_(* "-"??_);_(@_)</c:formatCode>
                <c:ptCount val="3"/>
                <c:pt idx="0">
                  <c:v>1462423.0401599999</c:v>
                </c:pt>
                <c:pt idx="1">
                  <c:v>1442017.1693399998</c:v>
                </c:pt>
                <c:pt idx="2">
                  <c:v>4052.8765000000003</c:v>
                </c:pt>
              </c:numCache>
            </c:numRef>
          </c:val>
        </c:ser>
        <c:ser>
          <c:idx val="3"/>
          <c:order val="4"/>
          <c:tx>
            <c:strRef>
              <c:f>' 4.4.2 Transf. consti.'!$B$17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0D5D4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2441386340468912E-3"/>
                  <c:y val="0.247264625110109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763506625891954E-3"/>
                  <c:y val="0.25134082940394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35100294308696E-2"/>
                  <c:y val="-2.1624382768602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7.20812758953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7.20812758953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676328502416603E-3"/>
                  <c:y val="0.165786934559282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 4.4.2 Transf. consti.'!$C$12:$E$12</c:f>
              <c:strCache>
                <c:ptCount val="3"/>
                <c:pt idx="0">
                  <c:v>FPM</c:v>
                </c:pt>
                <c:pt idx="1">
                  <c:v>FUNDEB</c:v>
                </c:pt>
                <c:pt idx="2">
                  <c:v>Outros</c:v>
                </c:pt>
              </c:strCache>
            </c:strRef>
          </c:cat>
          <c:val>
            <c:numRef>
              <c:f>' 4.4.2 Transf. consti.'!$C$17:$E$17</c:f>
              <c:numCache>
                <c:formatCode>_(* #,##0_);_(* \(#,##0\);_(* "-"??_);_(@_)</c:formatCode>
                <c:ptCount val="3"/>
                <c:pt idx="0">
                  <c:v>1434190.2559100001</c:v>
                </c:pt>
                <c:pt idx="1">
                  <c:v>1418740.2378800001</c:v>
                </c:pt>
                <c:pt idx="2">
                  <c:v>7178.1488700000009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20"/>
        <c:shape val="box"/>
        <c:axId val="111623168"/>
        <c:axId val="111682304"/>
        <c:axId val="0"/>
      </c:bar3DChart>
      <c:catAx>
        <c:axId val="11162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txPr>
          <a:bodyPr/>
          <a:lstStyle/>
          <a:p>
            <a:pPr>
              <a:defRPr b="0"/>
            </a:pPr>
            <a:endParaRPr lang="pt-BR"/>
          </a:p>
        </c:txPr>
        <c:crossAx val="111682304"/>
        <c:crosses val="autoZero"/>
        <c:auto val="1"/>
        <c:lblAlgn val="ctr"/>
        <c:lblOffset val="100"/>
        <c:noMultiLvlLbl val="0"/>
      </c:catAx>
      <c:valAx>
        <c:axId val="111682304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txPr>
          <a:bodyPr/>
          <a:lstStyle/>
          <a:p>
            <a:pPr>
              <a:defRPr b="0"/>
            </a:pPr>
            <a:endParaRPr lang="pt-BR"/>
          </a:p>
        </c:txPr>
        <c:crossAx val="111623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93227573904179406"/>
          <c:y val="0.24842694663167103"/>
          <c:w val="5.1289500509683998E-2"/>
          <c:h val="0.52714988916528216"/>
        </c:manualLayout>
      </c:layout>
      <c:overlay val="0"/>
      <c:txPr>
        <a:bodyPr/>
        <a:lstStyle/>
        <a:p>
          <a:pPr>
            <a:defRPr b="0"/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450" b="1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30"/>
      <c:depthPercent val="80"/>
      <c:rAngAx val="1"/>
    </c:view3D>
    <c:floor>
      <c:thickness val="0"/>
      <c:spPr>
        <a:noFill/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7.6285676069884012E-2"/>
          <c:y val="9.6322271984035202E-2"/>
          <c:w val="0.87518021948625191"/>
          <c:h val="0.81282215861369622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'4.4.3 icms fpe'!$A$5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602322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067632850241548E-3"/>
                  <c:y val="0.253079710144927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351693916677358E-3"/>
                  <c:y val="0.254408842127636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351693916676777E-3"/>
                  <c:y val="0.242752537329294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352657004830943E-3"/>
                  <c:y val="0.184057971014492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352657004830943E-3"/>
                  <c:y val="0.138043478260869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'4.4.3 icms fpe'!$B$4:$D$4</c:f>
              <c:strCache>
                <c:ptCount val="3"/>
                <c:pt idx="0">
                  <c:v>ICMS</c:v>
                </c:pt>
                <c:pt idx="1">
                  <c:v>FPE</c:v>
                </c:pt>
                <c:pt idx="2">
                  <c:v>FPM</c:v>
                </c:pt>
              </c:strCache>
            </c:strRef>
          </c:cat>
          <c:val>
            <c:numRef>
              <c:f>'4.4.3 icms fpe'!$B$5:$D$5</c:f>
              <c:numCache>
                <c:formatCode>#,##0</c:formatCode>
                <c:ptCount val="3"/>
                <c:pt idx="0">
                  <c:v>2272831</c:v>
                </c:pt>
                <c:pt idx="1">
                  <c:v>1999768</c:v>
                </c:pt>
                <c:pt idx="2">
                  <c:v>1263295</c:v>
                </c:pt>
              </c:numCache>
            </c:numRef>
          </c:val>
        </c:ser>
        <c:ser>
          <c:idx val="0"/>
          <c:order val="1"/>
          <c:tx>
            <c:strRef>
              <c:f>'4.4.3 icms fpe'!$A$6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883230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2.8995624287433998E-3"/>
                  <c:y val="0.251750535806011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677120819347405E-3"/>
                  <c:y val="0.251750535806011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351693916676777E-3"/>
                  <c:y val="0.244081690490107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352657004830943E-3"/>
                  <c:y val="0.253079710144927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350241545893736E-3"/>
                  <c:y val="0.253079710144927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'4.4.3 icms fpe'!$B$4:$D$4</c:f>
              <c:strCache>
                <c:ptCount val="3"/>
                <c:pt idx="0">
                  <c:v>ICMS</c:v>
                </c:pt>
                <c:pt idx="1">
                  <c:v>FPE</c:v>
                </c:pt>
                <c:pt idx="2">
                  <c:v>FPM</c:v>
                </c:pt>
              </c:strCache>
            </c:strRef>
          </c:cat>
          <c:val>
            <c:numRef>
              <c:f>'4.4.3 icms fpe'!$B$6:$D$6</c:f>
              <c:numCache>
                <c:formatCode>#,##0</c:formatCode>
                <c:ptCount val="3"/>
                <c:pt idx="0">
                  <c:v>2453754</c:v>
                </c:pt>
                <c:pt idx="1">
                  <c:v>2061932</c:v>
                </c:pt>
                <c:pt idx="2">
                  <c:v>1303111</c:v>
                </c:pt>
              </c:numCache>
            </c:numRef>
          </c:val>
        </c:ser>
        <c:ser>
          <c:idx val="1"/>
          <c:order val="2"/>
          <c:tx>
            <c:strRef>
              <c:f>'4.4.3 icms fpe'!$A$7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E4946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1351693916677063E-3"/>
                  <c:y val="0.246739288307915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349146194658692E-3"/>
                  <c:y val="0.251750535806011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351693916676777E-3"/>
                  <c:y val="0.244080981986290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352657004830943E-3"/>
                  <c:y val="0.260748792270531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0676328502416603E-3"/>
                  <c:y val="0.253079710144927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'4.4.3 icms fpe'!$B$4:$D$4</c:f>
              <c:strCache>
                <c:ptCount val="3"/>
                <c:pt idx="0">
                  <c:v>ICMS</c:v>
                </c:pt>
                <c:pt idx="1">
                  <c:v>FPE</c:v>
                </c:pt>
                <c:pt idx="2">
                  <c:v>FPM</c:v>
                </c:pt>
              </c:strCache>
            </c:strRef>
          </c:cat>
          <c:val>
            <c:numRef>
              <c:f>'4.4.3 icms fpe'!$B$7:$D$7</c:f>
              <c:numCache>
                <c:formatCode>#,##0</c:formatCode>
                <c:ptCount val="3"/>
                <c:pt idx="0">
                  <c:v>2731181</c:v>
                </c:pt>
                <c:pt idx="1">
                  <c:v>2217507</c:v>
                </c:pt>
                <c:pt idx="2">
                  <c:v>1399946</c:v>
                </c:pt>
              </c:numCache>
            </c:numRef>
          </c:val>
        </c:ser>
        <c:ser>
          <c:idx val="2"/>
          <c:order val="3"/>
          <c:tx>
            <c:strRef>
              <c:f>'4.4.3 icms fpe'!$A$8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07C7A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356069629242762E-3"/>
                  <c:y val="0.251943957348070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356069629242757E-3"/>
                  <c:y val="0.251943957348070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4712139258485532E-3"/>
                  <c:y val="0.242945250367536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'4.4.3 icms fpe'!$B$4:$D$4</c:f>
              <c:strCache>
                <c:ptCount val="3"/>
                <c:pt idx="0">
                  <c:v>ICMS</c:v>
                </c:pt>
                <c:pt idx="1">
                  <c:v>FPE</c:v>
                </c:pt>
                <c:pt idx="2">
                  <c:v>FPM</c:v>
                </c:pt>
              </c:strCache>
            </c:strRef>
          </c:cat>
          <c:val>
            <c:numRef>
              <c:f>'4.4.3 icms fpe'!$B$8:$D$8</c:f>
              <c:numCache>
                <c:formatCode>#,##0</c:formatCode>
                <c:ptCount val="3"/>
                <c:pt idx="0">
                  <c:v>2927851</c:v>
                </c:pt>
                <c:pt idx="1">
                  <c:v>2416442.2552399999</c:v>
                </c:pt>
                <c:pt idx="2">
                  <c:v>1529545.82452</c:v>
                </c:pt>
              </c:numCache>
            </c:numRef>
          </c:val>
        </c:ser>
        <c:ser>
          <c:idx val="4"/>
          <c:order val="4"/>
          <c:tx>
            <c:strRef>
              <c:f>'4.4.3 icms fpe'!$A$9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0D5D4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356069629242757E-3"/>
                  <c:y val="0.251943957348070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356069629242757E-3"/>
                  <c:y val="0.251943957348070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4709591536467473E-3"/>
                  <c:y val="0.242945958871353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'4.4.3 icms fpe'!$B$4:$D$4</c:f>
              <c:strCache>
                <c:ptCount val="3"/>
                <c:pt idx="0">
                  <c:v>ICMS</c:v>
                </c:pt>
                <c:pt idx="1">
                  <c:v>FPE</c:v>
                </c:pt>
                <c:pt idx="2">
                  <c:v>FPM</c:v>
                </c:pt>
              </c:strCache>
            </c:strRef>
          </c:cat>
          <c:val>
            <c:numRef>
              <c:f>'4.4.3 icms fpe'!$B$9:$D$9</c:f>
              <c:numCache>
                <c:formatCode>#,##0</c:formatCode>
                <c:ptCount val="3"/>
                <c:pt idx="0">
                  <c:v>3120602</c:v>
                </c:pt>
                <c:pt idx="1">
                  <c:v>2542058</c:v>
                </c:pt>
                <c:pt idx="2">
                  <c:v>1627618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00"/>
        <c:shape val="box"/>
        <c:axId val="111737856"/>
        <c:axId val="111768320"/>
        <c:axId val="0"/>
      </c:bar3DChart>
      <c:catAx>
        <c:axId val="11173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C00000"/>
            </a:solidFill>
          </a:ln>
        </c:spPr>
        <c:txPr>
          <a:bodyPr rot="0" vert="horz"/>
          <a:lstStyle/>
          <a:p>
            <a:pPr>
              <a:defRPr b="0"/>
            </a:pPr>
            <a:endParaRPr lang="pt-BR"/>
          </a:p>
        </c:txPr>
        <c:crossAx val="11176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768320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txPr>
          <a:bodyPr rot="0" vert="horz"/>
          <a:lstStyle/>
          <a:p>
            <a:pPr>
              <a:defRPr b="0"/>
            </a:pPr>
            <a:endParaRPr lang="pt-BR"/>
          </a:p>
        </c:txPr>
        <c:crossAx val="1117378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92665694286096434"/>
          <c:y val="0.30426731124138684"/>
          <c:w val="6.3636236250262768E-2"/>
          <c:h val="0.49168596418879751"/>
        </c:manualLayout>
      </c:layout>
      <c:overlay val="0"/>
      <c:txPr>
        <a:bodyPr/>
        <a:lstStyle/>
        <a:p>
          <a:pPr>
            <a:defRPr b="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455" b="1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65" footer="0.49212598500000765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30"/>
      <c:depthPercent val="90"/>
      <c:rAngAx val="1"/>
    </c:view3D>
    <c:floor>
      <c:thickness val="0"/>
      <c:spPr>
        <a:gradFill>
          <a:gsLst>
            <a:gs pos="0">
              <a:schemeClr val="accent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</a:gradFill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0.15856578947368424"/>
          <c:y val="2.5716966966966952E-2"/>
          <c:w val="0.84143421052631584"/>
          <c:h val="0.8791381381381381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'4.4.4-4.4.5 receita despesa'!$A$4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602322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6.1890838206627979E-3"/>
                  <c:y val="0.285200387659188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668852124443537E-2"/>
                  <c:y val="1.5690756785668461E-2"/>
                </c:manualLayout>
              </c:layout>
              <c:spPr/>
              <c:txPr>
                <a:bodyPr rot="-540000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890838206627701E-3"/>
                  <c:y val="0.276287875544838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37816764132554E-2"/>
                  <c:y val="0.294112899773538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890838206627701E-3"/>
                  <c:y val="0.285200387659188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'4.4.4-4.4.5 receita despesa'!$B$3:$C$3</c:f>
              <c:strCache>
                <c:ptCount val="2"/>
                <c:pt idx="0">
                  <c:v>Corrente</c:v>
                </c:pt>
                <c:pt idx="1">
                  <c:v>de capital</c:v>
                </c:pt>
              </c:strCache>
            </c:strRef>
          </c:cat>
          <c:val>
            <c:numRef>
              <c:f>'4.4.4-4.4.5 receita despesa'!$B$4:$C$4</c:f>
              <c:numCache>
                <c:formatCode>#,##0</c:formatCode>
                <c:ptCount val="2"/>
                <c:pt idx="0">
                  <c:v>5494310</c:v>
                </c:pt>
                <c:pt idx="1">
                  <c:v>217754</c:v>
                </c:pt>
              </c:numCache>
            </c:numRef>
          </c:val>
        </c:ser>
        <c:ser>
          <c:idx val="1"/>
          <c:order val="1"/>
          <c:tx>
            <c:strRef>
              <c:f>'4.4.4-4.4.5 receita despesa'!$A$5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883230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1.2378024669311326E-2"/>
                  <c:y val="0.29248028673835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857864459099202E-2"/>
                  <c:y val="1.809764949616266E-2"/>
                </c:manualLayout>
              </c:layout>
              <c:spPr/>
              <c:txPr>
                <a:bodyPr rot="-540000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567037003966991E-2"/>
                  <c:y val="9.32074903219833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8857864459099202E-2"/>
                  <c:y val="2.7828185314844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5337704248887073E-2"/>
                  <c:y val="1.8914458908681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'4.4.4-4.4.5 receita despesa'!$B$3:$C$3</c:f>
              <c:strCache>
                <c:ptCount val="2"/>
                <c:pt idx="0">
                  <c:v>Corrente</c:v>
                </c:pt>
                <c:pt idx="1">
                  <c:v>de capital</c:v>
                </c:pt>
              </c:strCache>
            </c:strRef>
          </c:cat>
          <c:val>
            <c:numRef>
              <c:f>'4.4.4-4.4.5 receita despesa'!$B$5:$C$5</c:f>
              <c:numCache>
                <c:formatCode>#,##0</c:formatCode>
                <c:ptCount val="2"/>
                <c:pt idx="0">
                  <c:v>5754879</c:v>
                </c:pt>
                <c:pt idx="1">
                  <c:v>388959</c:v>
                </c:pt>
              </c:numCache>
            </c:numRef>
          </c:val>
        </c:ser>
        <c:ser>
          <c:idx val="2"/>
          <c:order val="2"/>
          <c:tx>
            <c:strRef>
              <c:f>'4.4.4-4.4.5 receita despesa'!$A$6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E4946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6.4798397897878795E-3"/>
                  <c:y val="0.26328628271556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959679579575748E-2"/>
                  <c:y val="8.7762094238523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'4.4.4-4.4.5 receita despesa'!$B$3:$C$3</c:f>
              <c:strCache>
                <c:ptCount val="2"/>
                <c:pt idx="0">
                  <c:v>Corrente</c:v>
                </c:pt>
                <c:pt idx="1">
                  <c:v>de capital</c:v>
                </c:pt>
              </c:strCache>
            </c:strRef>
          </c:cat>
          <c:val>
            <c:numRef>
              <c:f>'4.4.4-4.4.5 receita despesa'!$B$6:$C$6</c:f>
              <c:numCache>
                <c:formatCode>#,##0</c:formatCode>
                <c:ptCount val="2"/>
                <c:pt idx="0">
                  <c:v>6242241</c:v>
                </c:pt>
                <c:pt idx="1">
                  <c:v>1068565</c:v>
                </c:pt>
              </c:numCache>
            </c:numRef>
          </c:val>
        </c:ser>
        <c:ser>
          <c:idx val="3"/>
          <c:order val="3"/>
          <c:tx>
            <c:strRef>
              <c:f>'4.4.4-4.4.5 receita despesa'!$A$7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07C7A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6.4793295661823794E-3"/>
                  <c:y val="0.229146057347670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439519369363629E-2"/>
                  <c:y val="3.5104837695408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'4.4.4-4.4.5 receita despesa'!$B$3:$C$3</c:f>
              <c:strCache>
                <c:ptCount val="2"/>
                <c:pt idx="0">
                  <c:v>Corrente</c:v>
                </c:pt>
                <c:pt idx="1">
                  <c:v>de capital</c:v>
                </c:pt>
              </c:strCache>
            </c:strRef>
          </c:cat>
          <c:val>
            <c:numRef>
              <c:f>'4.4.4-4.4.5 receita despesa'!$B$7:$C$7</c:f>
              <c:numCache>
                <c:formatCode>#,##0</c:formatCode>
                <c:ptCount val="2"/>
                <c:pt idx="0">
                  <c:v>6807684</c:v>
                </c:pt>
                <c:pt idx="1">
                  <c:v>1002105</c:v>
                </c:pt>
              </c:numCache>
            </c:numRef>
          </c:val>
        </c:ser>
        <c:ser>
          <c:idx val="4"/>
          <c:order val="4"/>
          <c:tx>
            <c:strRef>
              <c:f>'4.4.4-4.4.5 receita despesa'!$A$8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0D5D4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1.2959679579575748E-2"/>
                  <c:y val="0.183626344086021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43951936936375E-2"/>
                  <c:y val="8.77620942385222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'4.4.4-4.4.5 receita despesa'!$B$3:$C$3</c:f>
              <c:strCache>
                <c:ptCount val="2"/>
                <c:pt idx="0">
                  <c:v>Corrente</c:v>
                </c:pt>
                <c:pt idx="1">
                  <c:v>de capital</c:v>
                </c:pt>
              </c:strCache>
            </c:strRef>
          </c:cat>
          <c:val>
            <c:numRef>
              <c:f>'4.4.4-4.4.5 receita despesa'!$B$8:$C$8</c:f>
              <c:numCache>
                <c:formatCode>#,##0</c:formatCode>
                <c:ptCount val="2"/>
                <c:pt idx="0">
                  <c:v>7282885</c:v>
                </c:pt>
                <c:pt idx="1">
                  <c:v>517449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00"/>
        <c:shape val="box"/>
        <c:axId val="111362048"/>
        <c:axId val="111363584"/>
        <c:axId val="0"/>
      </c:bar3DChart>
      <c:catAx>
        <c:axId val="11136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C00000"/>
            </a:solidFill>
          </a:ln>
        </c:spPr>
        <c:crossAx val="111363584"/>
        <c:crosses val="autoZero"/>
        <c:auto val="1"/>
        <c:lblAlgn val="ctr"/>
        <c:lblOffset val="100"/>
        <c:noMultiLvlLbl val="0"/>
      </c:catAx>
      <c:valAx>
        <c:axId val="111363584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11362048"/>
        <c:crosses val="autoZero"/>
        <c:crossBetween val="between"/>
        <c:majorUnit val="20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45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52" footer="0.31496062000000552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0"/>
      <c:rotY val="30"/>
      <c:depthPercent val="70"/>
      <c:rAngAx val="1"/>
    </c:view3D>
    <c:floor>
      <c:thickness val="0"/>
      <c:spPr>
        <a:gradFill>
          <a:gsLst>
            <a:gs pos="0">
              <a:schemeClr val="accent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</a:gradFill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7.5504841997961272E-2"/>
          <c:y val="8.9160459066210465E-2"/>
          <c:w val="0.88242074413863403"/>
          <c:h val="0.814689589665967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'4.4.4-4.4.5 receita despesa'!$A$4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602322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0"/>
                  <c:y val="0.291048538646051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291048538646051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6850358601848371E-17"/>
                  <c:y val="0.291048538646051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308687844018539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299868191332295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('4.4.4-4.4.5 receita despesa'!$B$2:$D$2,'4.4.4-4.4.5 receita despesa'!$B$14:$D$14)</c:f>
              <c:strCache>
                <c:ptCount val="2"/>
                <c:pt idx="0">
                  <c:v>RECEITA ARRECADADA (R$ 1.000,00)</c:v>
                </c:pt>
                <c:pt idx="1">
                  <c:v>DESPESA REALIZADA (R$ 1.000,00)</c:v>
                </c:pt>
              </c:strCache>
            </c:strRef>
          </c:cat>
          <c:val>
            <c:numRef>
              <c:f>('4.4.4-4.4.5 receita despesa'!$D$4,'4.4.4-4.4.5 receita despesa'!$D$16)</c:f>
              <c:numCache>
                <c:formatCode>#,##0</c:formatCode>
                <c:ptCount val="2"/>
                <c:pt idx="0">
                  <c:v>5712064</c:v>
                </c:pt>
                <c:pt idx="1">
                  <c:v>5792812</c:v>
                </c:pt>
              </c:numCache>
            </c:numRef>
          </c:val>
        </c:ser>
        <c:ser>
          <c:idx val="1"/>
          <c:order val="1"/>
          <c:tx>
            <c:strRef>
              <c:f>'4.4.4-4.4.5 receita despesa'!$A$5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883230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0"/>
                  <c:y val="0.308687844018539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291048538646051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308687844018539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1009644732022962E-3"/>
                  <c:y val="0.308687844018539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264589580587319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('4.4.4-4.4.5 receita despesa'!$B$2:$D$2,'4.4.4-4.4.5 receita despesa'!$B$14:$D$14)</c:f>
              <c:strCache>
                <c:ptCount val="2"/>
                <c:pt idx="0">
                  <c:v>RECEITA ARRECADADA (R$ 1.000,00)</c:v>
                </c:pt>
                <c:pt idx="1">
                  <c:v>DESPESA REALIZADA (R$ 1.000,00)</c:v>
                </c:pt>
              </c:strCache>
            </c:strRef>
          </c:cat>
          <c:val>
            <c:numRef>
              <c:f>('4.4.4-4.4.5 receita despesa'!$D$5,'4.4.4-4.4.5 receita despesa'!$D$17)</c:f>
              <c:numCache>
                <c:formatCode>#,##0</c:formatCode>
                <c:ptCount val="2"/>
                <c:pt idx="0">
                  <c:v>6143838</c:v>
                </c:pt>
                <c:pt idx="1">
                  <c:v>5934573</c:v>
                </c:pt>
              </c:numCache>
            </c:numRef>
          </c:val>
        </c:ser>
        <c:ser>
          <c:idx val="2"/>
          <c:order val="2"/>
          <c:tx>
            <c:strRef>
              <c:f>'4.4.4-4.4.5 receita despesa'!$A$6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E4946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385321100917431E-3"/>
                  <c:y val="0.274217081806405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4750254841997963E-3"/>
                  <c:y val="0.276255649253971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('4.4.4-4.4.5 receita despesa'!$B$2:$D$2,'4.4.4-4.4.5 receita despesa'!$B$14:$D$14)</c:f>
              <c:strCache>
                <c:ptCount val="2"/>
                <c:pt idx="0">
                  <c:v>RECEITA ARRECADADA (R$ 1.000,00)</c:v>
                </c:pt>
                <c:pt idx="1">
                  <c:v>DESPESA REALIZADA (R$ 1.000,00)</c:v>
                </c:pt>
              </c:strCache>
            </c:strRef>
          </c:cat>
          <c:val>
            <c:numRef>
              <c:f>('4.4.4-4.4.5 receita despesa'!$D$6,'4.4.4-4.4.5 receita despesa'!$D$18)</c:f>
              <c:numCache>
                <c:formatCode>#,##0</c:formatCode>
                <c:ptCount val="2"/>
                <c:pt idx="0">
                  <c:v>7310806</c:v>
                </c:pt>
                <c:pt idx="1">
                  <c:v>7092908</c:v>
                </c:pt>
              </c:numCache>
            </c:numRef>
          </c:val>
        </c:ser>
        <c:ser>
          <c:idx val="3"/>
          <c:order val="3"/>
          <c:tx>
            <c:strRef>
              <c:f>'4.4.4-4.4.5 receita despesa'!$A$7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07C7A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364933741080531E-3"/>
                  <c:y val="0.205997819245366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385321100917431E-3"/>
                  <c:y val="0.194088815737806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('4.4.4-4.4.5 receita despesa'!$B$2:$D$2,'4.4.4-4.4.5 receita despesa'!$B$14:$D$14)</c:f>
              <c:strCache>
                <c:ptCount val="2"/>
                <c:pt idx="0">
                  <c:v>RECEITA ARRECADADA (R$ 1.000,00)</c:v>
                </c:pt>
                <c:pt idx="1">
                  <c:v>DESPESA REALIZADA (R$ 1.000,00)</c:v>
                </c:pt>
              </c:strCache>
            </c:strRef>
          </c:cat>
          <c:val>
            <c:numRef>
              <c:f>('4.4.4-4.4.5 receita despesa'!$D$7,'4.4.4-4.4.5 receita despesa'!$D$19)</c:f>
              <c:numCache>
                <c:formatCode>#,##0</c:formatCode>
                <c:ptCount val="2"/>
                <c:pt idx="0">
                  <c:v>7809789</c:v>
                </c:pt>
                <c:pt idx="1">
                  <c:v>8154608</c:v>
                </c:pt>
              </c:numCache>
            </c:numRef>
          </c:val>
        </c:ser>
        <c:ser>
          <c:idx val="4"/>
          <c:order val="4"/>
          <c:tx>
            <c:strRef>
              <c:f>'4.4.4-4.4.5 receita despesa'!$A$8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0D5D4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-2.5484199796126404E-7"/>
                  <c:y val="0.21785639590203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385321100917431E-3"/>
                  <c:y val="0.216131136265751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('4.4.4-4.4.5 receita despesa'!$B$2:$D$2,'4.4.4-4.4.5 receita despesa'!$B$14:$D$14)</c:f>
              <c:strCache>
                <c:ptCount val="2"/>
                <c:pt idx="0">
                  <c:v>RECEITA ARRECADADA (R$ 1.000,00)</c:v>
                </c:pt>
                <c:pt idx="1">
                  <c:v>DESPESA REALIZADA (R$ 1.000,00)</c:v>
                </c:pt>
              </c:strCache>
            </c:strRef>
          </c:cat>
          <c:val>
            <c:numRef>
              <c:f>('4.4.4-4.4.5 receita despesa'!$D$8,'4.4.4-4.4.5 receita despesa'!$D$20)</c:f>
              <c:numCache>
                <c:formatCode>#,##0</c:formatCode>
                <c:ptCount val="2"/>
                <c:pt idx="0">
                  <c:v>7800334</c:v>
                </c:pt>
                <c:pt idx="1">
                  <c:v>7841440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00"/>
        <c:shape val="box"/>
        <c:axId val="111401216"/>
        <c:axId val="111509504"/>
        <c:axId val="0"/>
      </c:bar3DChart>
      <c:catAx>
        <c:axId val="11140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>
            <a:solidFill>
              <a:srgbClr val="C00000"/>
            </a:solidFill>
          </a:ln>
        </c:spPr>
        <c:crossAx val="111509504"/>
        <c:crosses val="autoZero"/>
        <c:auto val="1"/>
        <c:lblAlgn val="ctr"/>
        <c:lblOffset val="100"/>
        <c:noMultiLvlLbl val="0"/>
      </c:catAx>
      <c:valAx>
        <c:axId val="111509504"/>
        <c:scaling>
          <c:orientation val="minMax"/>
          <c:max val="8500000"/>
          <c:min val="0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11401216"/>
        <c:crosses val="autoZero"/>
        <c:crossBetween val="between"/>
        <c:majorUnit val="15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93543909276248716"/>
          <c:y val="0.23450210308284841"/>
          <c:w val="5.7995412844036698E-2"/>
          <c:h val="0.5557055501776100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45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30"/>
      <c:depthPercent val="90"/>
      <c:rAngAx val="1"/>
    </c:view3D>
    <c:floor>
      <c:thickness val="0"/>
      <c:spPr>
        <a:gradFill>
          <a:gsLst>
            <a:gs pos="0">
              <a:schemeClr val="accent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</a:gradFill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0.15856578947368424"/>
          <c:y val="2.5716966966966952E-2"/>
          <c:w val="0.84143421052631584"/>
          <c:h val="0.8791381381381381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'4.4.4-4.4.5 receita despesa'!$A$16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602322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6.1890123346556632E-3"/>
                  <c:y val="0.296580645161290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668852124443537E-2"/>
                  <c:y val="1.5690756785668461E-2"/>
                </c:manualLayout>
              </c:layout>
              <c:spPr/>
              <c:txPr>
                <a:bodyPr rot="-540000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890838206627701E-3"/>
                  <c:y val="0.276287875544838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37816764132554E-2"/>
                  <c:y val="0.294112899773538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890838206627701E-3"/>
                  <c:y val="0.285200387659188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'4.4.4-4.4.5 receita despesa'!$B$15:$C$15</c:f>
              <c:strCache>
                <c:ptCount val="2"/>
                <c:pt idx="0">
                  <c:v>Corrente</c:v>
                </c:pt>
                <c:pt idx="1">
                  <c:v>de Capital</c:v>
                </c:pt>
              </c:strCache>
            </c:strRef>
          </c:cat>
          <c:val>
            <c:numRef>
              <c:f>'4.4.4-4.4.5 receita despesa'!$B$16:$C$16</c:f>
              <c:numCache>
                <c:formatCode>#,##0</c:formatCode>
                <c:ptCount val="2"/>
                <c:pt idx="0">
                  <c:v>4727877</c:v>
                </c:pt>
                <c:pt idx="1">
                  <c:v>1064935</c:v>
                </c:pt>
              </c:numCache>
            </c:numRef>
          </c:val>
        </c:ser>
        <c:ser>
          <c:idx val="1"/>
          <c:order val="1"/>
          <c:tx>
            <c:strRef>
              <c:f>'4.4.4-4.4.5 receita despesa'!$A$17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883230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1.2378024669311326E-2"/>
                  <c:y val="0.303860215053763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857864459099202E-2"/>
                  <c:y val="1.809764949616266E-2"/>
                </c:manualLayout>
              </c:layout>
              <c:spPr/>
              <c:txPr>
                <a:bodyPr rot="-540000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567037003966991E-2"/>
                  <c:y val="9.32074903219833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8857864459099202E-2"/>
                  <c:y val="2.7828185314844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5337704248887073E-2"/>
                  <c:y val="1.8914458908681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'4.4.4-4.4.5 receita despesa'!$B$15:$C$15</c:f>
              <c:strCache>
                <c:ptCount val="2"/>
                <c:pt idx="0">
                  <c:v>Corrente</c:v>
                </c:pt>
                <c:pt idx="1">
                  <c:v>de Capital</c:v>
                </c:pt>
              </c:strCache>
            </c:strRef>
          </c:cat>
          <c:val>
            <c:numRef>
              <c:f>'4.4.4-4.4.5 receita despesa'!$B$17:$C$17</c:f>
              <c:numCache>
                <c:formatCode>#,##0</c:formatCode>
                <c:ptCount val="2"/>
                <c:pt idx="0">
                  <c:v>4950961</c:v>
                </c:pt>
                <c:pt idx="1">
                  <c:v>983612</c:v>
                </c:pt>
              </c:numCache>
            </c:numRef>
          </c:val>
        </c:ser>
        <c:ser>
          <c:idx val="2"/>
          <c:order val="2"/>
          <c:tx>
            <c:strRef>
              <c:f>'4.4.4-4.4.5 receita despesa'!$A$18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E4946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6.4798397897878742E-3"/>
                  <c:y val="0.308805555555555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959679579575748E-2"/>
                  <c:y val="8.7762094238523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'4.4.4-4.4.5 receita despesa'!$B$15:$C$15</c:f>
              <c:strCache>
                <c:ptCount val="2"/>
                <c:pt idx="0">
                  <c:v>Corrente</c:v>
                </c:pt>
                <c:pt idx="1">
                  <c:v>de Capital</c:v>
                </c:pt>
              </c:strCache>
            </c:strRef>
          </c:cat>
          <c:val>
            <c:numRef>
              <c:f>'4.4.4-4.4.5 receita despesa'!$B$18:$C$18</c:f>
              <c:numCache>
                <c:formatCode>#,##0</c:formatCode>
                <c:ptCount val="2"/>
                <c:pt idx="0">
                  <c:v>5754320</c:v>
                </c:pt>
                <c:pt idx="1">
                  <c:v>1338588</c:v>
                </c:pt>
              </c:numCache>
            </c:numRef>
          </c:val>
        </c:ser>
        <c:ser>
          <c:idx val="3"/>
          <c:order val="3"/>
          <c:tx>
            <c:strRef>
              <c:f>'4.4.4-4.4.5 receita despesa'!$A$19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07C7A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6.4798397897879393E-3"/>
                  <c:y val="0.26328628271556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439519369363629E-2"/>
                  <c:y val="3.5104837695408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'4.4.4-4.4.5 receita despesa'!$B$15:$C$15</c:f>
              <c:strCache>
                <c:ptCount val="2"/>
                <c:pt idx="0">
                  <c:v>Corrente</c:v>
                </c:pt>
                <c:pt idx="1">
                  <c:v>de Capital</c:v>
                </c:pt>
              </c:strCache>
            </c:strRef>
          </c:cat>
          <c:val>
            <c:numRef>
              <c:f>'4.4.4-4.4.5 receita despesa'!$B$19:$C$19</c:f>
              <c:numCache>
                <c:formatCode>#,##0</c:formatCode>
                <c:ptCount val="2"/>
                <c:pt idx="0">
                  <c:v>6433808</c:v>
                </c:pt>
                <c:pt idx="1">
                  <c:v>1720800</c:v>
                </c:pt>
              </c:numCache>
            </c:numRef>
          </c:val>
        </c:ser>
        <c:ser>
          <c:idx val="4"/>
          <c:order val="4"/>
          <c:tx>
            <c:strRef>
              <c:f>'4.4.4-4.4.5 receita despesa'!$A$20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0D5D4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1.2959679579575748E-2"/>
                  <c:y val="0.229146057347670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43951936936375E-2"/>
                  <c:y val="8.77620942385222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'4.4.4-4.4.5 receita despesa'!$B$15:$C$15</c:f>
              <c:strCache>
                <c:ptCount val="2"/>
                <c:pt idx="0">
                  <c:v>Corrente</c:v>
                </c:pt>
                <c:pt idx="1">
                  <c:v>de Capital</c:v>
                </c:pt>
              </c:strCache>
            </c:strRef>
          </c:cat>
          <c:val>
            <c:numRef>
              <c:f>'4.4.4-4.4.5 receita despesa'!$B$20:$C$20</c:f>
              <c:numCache>
                <c:formatCode>#,##0</c:formatCode>
                <c:ptCount val="2"/>
                <c:pt idx="0">
                  <c:v>6742123</c:v>
                </c:pt>
                <c:pt idx="1">
                  <c:v>1099317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00"/>
        <c:shape val="box"/>
        <c:axId val="112342912"/>
        <c:axId val="112344448"/>
        <c:axId val="0"/>
      </c:bar3DChart>
      <c:catAx>
        <c:axId val="11234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C00000"/>
            </a:solidFill>
          </a:ln>
        </c:spPr>
        <c:crossAx val="112344448"/>
        <c:crosses val="autoZero"/>
        <c:auto val="1"/>
        <c:lblAlgn val="ctr"/>
        <c:lblOffset val="100"/>
        <c:noMultiLvlLbl val="0"/>
      </c:catAx>
      <c:valAx>
        <c:axId val="112344448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12342912"/>
        <c:crosses val="autoZero"/>
        <c:crossBetween val="between"/>
        <c:majorUnit val="20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45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52" footer="0.31496062000000552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0"/>
      <c:rotY val="30"/>
      <c:depthPercent val="80"/>
      <c:rAngAx val="1"/>
    </c:view3D>
    <c:floor>
      <c:thickness val="0"/>
      <c:spPr>
        <a:noFill/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  <a:alpha val="51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  <a:alpha val="51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3.1811926605504588E-2"/>
          <c:y val="9.926813884282279E-2"/>
          <c:w val="0.96566309887869517"/>
          <c:h val="0.718070416110167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'4.5.1 agencias bancárias'!$B$4</c:f>
              <c:strCache>
                <c:ptCount val="1"/>
                <c:pt idx="0">
                  <c:v>Banco do Brasil</c:v>
                </c:pt>
              </c:strCache>
            </c:strRef>
          </c:tx>
          <c:spPr>
            <a:solidFill>
              <a:srgbClr val="602322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3.067653881597764E-3"/>
                  <c:y val="0.133659813725910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353077631955272E-3"/>
                  <c:y val="0.12735310528348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35307763195587E-3"/>
                  <c:y val="0.127353105283488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363881915535931E-3"/>
                  <c:y val="0.135956908021803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353077631955272E-3"/>
                  <c:y val="0.13825486072363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'4.5.1 agencias bancárias'!$A$5:$A$9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'4.5.1 agencias bancárias'!$B$5:$B$9</c:f>
              <c:numCache>
                <c:formatCode>General</c:formatCode>
                <c:ptCount val="5"/>
                <c:pt idx="0">
                  <c:v>63</c:v>
                </c:pt>
                <c:pt idx="1">
                  <c:v>71</c:v>
                </c:pt>
                <c:pt idx="2">
                  <c:v>71</c:v>
                </c:pt>
                <c:pt idx="3">
                  <c:v>70</c:v>
                </c:pt>
                <c:pt idx="4">
                  <c:v>63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'4.5.1 agencias bancárias'!$C$4</c:f>
              <c:strCache>
                <c:ptCount val="1"/>
                <c:pt idx="0">
                  <c:v>Banco do Nordeste do Brasil</c:v>
                </c:pt>
              </c:strCache>
            </c:strRef>
          </c:tx>
          <c:spPr>
            <a:solidFill>
              <a:srgbClr val="883230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3.067653881597764E-3"/>
                  <c:y val="0.116451349843340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353077631955272E-3"/>
                  <c:y val="0.116451349843340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67653881597764E-3"/>
                  <c:y val="0.116451349843340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353077631955272E-3"/>
                  <c:y val="0.12505515258165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353077631955272E-3"/>
                  <c:y val="0.12505515258165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'4.5.1 agencias bancárias'!$A$5:$A$9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'4.5.1 agencias bancárias'!$C$5:$C$9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11</c:v>
                </c:pt>
                <c:pt idx="3">
                  <c:v>15</c:v>
                </c:pt>
                <c:pt idx="4">
                  <c:v>17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'4.5.1 agencias bancárias'!$D$4</c:f>
              <c:strCache>
                <c:ptCount val="1"/>
                <c:pt idx="0">
                  <c:v>Caixa Econômica Federal</c:v>
                </c:pt>
              </c:strCache>
            </c:strRef>
          </c:tx>
          <c:spPr>
            <a:solidFill>
              <a:srgbClr val="BE4946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6.1353077631955272E-3"/>
                  <c:y val="0.135956908021803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353077631955272E-3"/>
                  <c:y val="0.133659813725910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2962280339381674E-3"/>
                  <c:y val="0.133659813725910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353077631955272E-3"/>
                  <c:y val="0.14456156916605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35307763195646E-3"/>
                  <c:y val="0.1359560496158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'4.5.1 agencias bancárias'!$A$5:$A$9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'4.5.1 agencias bancárias'!$D$5:$D$9</c:f>
              <c:numCache>
                <c:formatCode>General</c:formatCode>
                <c:ptCount val="5"/>
                <c:pt idx="0">
                  <c:v>31</c:v>
                </c:pt>
                <c:pt idx="1">
                  <c:v>42</c:v>
                </c:pt>
                <c:pt idx="2">
                  <c:v>46</c:v>
                </c:pt>
                <c:pt idx="3">
                  <c:v>48</c:v>
                </c:pt>
                <c:pt idx="4">
                  <c:v>48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'4.5.1 agencias bancárias'!$E$4</c:f>
              <c:strCache>
                <c:ptCount val="1"/>
                <c:pt idx="0">
                  <c:v>Outras (1)</c:v>
                </c:pt>
              </c:strCache>
            </c:strRef>
          </c:tx>
          <c:spPr>
            <a:solidFill>
              <a:srgbClr val="D07C7A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6.1350535447583362E-3"/>
                  <c:y val="0.135956908021803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202961644793289E-3"/>
                  <c:y val="0.125055152581655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363881915535931E-3"/>
                  <c:y val="0.135956908021803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363881915535931E-3"/>
                  <c:y val="0.12735310528348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2962280339381674E-3"/>
                  <c:y val="0.12505515258165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'4.5.1 agencias bancárias'!$A$5:$A$9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'4.5.1 agencias bancárias'!$E$5:$E$9</c:f>
              <c:numCache>
                <c:formatCode>General</c:formatCode>
                <c:ptCount val="5"/>
                <c:pt idx="0">
                  <c:v>72</c:v>
                </c:pt>
                <c:pt idx="1">
                  <c:v>73</c:v>
                </c:pt>
                <c:pt idx="2">
                  <c:v>72</c:v>
                </c:pt>
                <c:pt idx="3">
                  <c:v>70</c:v>
                </c:pt>
                <c:pt idx="4">
                  <c:v>72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00"/>
        <c:shape val="box"/>
        <c:axId val="112145920"/>
        <c:axId val="112147456"/>
        <c:axId val="0"/>
      </c:bar3DChart>
      <c:catAx>
        <c:axId val="11214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rgbClr val="C00000"/>
            </a:solidFill>
          </a:ln>
        </c:spPr>
        <c:txPr>
          <a:bodyPr/>
          <a:lstStyle/>
          <a:p>
            <a:pPr>
              <a:defRPr b="0"/>
            </a:pPr>
            <a:endParaRPr lang="pt-BR"/>
          </a:p>
        </c:txPr>
        <c:crossAx val="112147456"/>
        <c:crosses val="autoZero"/>
        <c:auto val="1"/>
        <c:lblAlgn val="ctr"/>
        <c:lblOffset val="100"/>
        <c:noMultiLvlLbl val="0"/>
      </c:catAx>
      <c:valAx>
        <c:axId val="112147456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txPr>
          <a:bodyPr/>
          <a:lstStyle/>
          <a:p>
            <a:pPr>
              <a:defRPr b="0"/>
            </a:pPr>
            <a:endParaRPr lang="pt-BR"/>
          </a:p>
        </c:txPr>
        <c:crossAx val="11214592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1440619509338195"/>
          <c:w val="1"/>
          <c:h val="7.2289104357823056E-2"/>
        </c:manualLayout>
      </c:layout>
      <c:overlay val="0"/>
      <c:txPr>
        <a:bodyPr/>
        <a:lstStyle/>
        <a:p>
          <a:pPr>
            <a:defRPr b="0"/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450" b="1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129969418960251E-2"/>
          <c:y val="9.7438094990068211E-2"/>
          <c:w val="0.91839041794087684"/>
          <c:h val="0.70934681357799112"/>
        </c:manualLayout>
      </c:layout>
      <c:lineChart>
        <c:grouping val="standard"/>
        <c:varyColors val="0"/>
        <c:ser>
          <c:idx val="0"/>
          <c:order val="0"/>
          <c:tx>
            <c:strRef>
              <c:f>'3.1 ipc'!$B$3</c:f>
              <c:strCache>
                <c:ptCount val="1"/>
                <c:pt idx="0">
                  <c:v>2014</c:v>
                </c:pt>
              </c:strCache>
            </c:strRef>
          </c:tx>
          <c:spPr>
            <a:ln w="15875">
              <a:solidFill>
                <a:srgbClr val="233C5B"/>
              </a:solidFill>
            </a:ln>
          </c:spPr>
          <c:marker>
            <c:symbol val="diamond"/>
            <c:size val="4"/>
            <c:spPr>
              <a:solidFill>
                <a:srgbClr val="233C5B"/>
              </a:solidFill>
              <a:ln>
                <a:solidFill>
                  <a:srgbClr val="233C5B"/>
                </a:solidFill>
              </a:ln>
            </c:spPr>
          </c:marker>
          <c:dLbls>
            <c:dLbl>
              <c:idx val="0"/>
              <c:layout>
                <c:manualLayout>
                  <c:x val="-5.4008919469928647E-2"/>
                  <c:y val="4.12680336789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53593272171254E-2"/>
                  <c:y val="4.12680336789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1062945973496461E-2"/>
                  <c:y val="6.1313127247674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4008919469928647E-2"/>
                  <c:y val="3.6256760286723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077242609582059E-2"/>
                  <c:y val="4.6279307071104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535932721712477E-2"/>
                  <c:y val="3.6256760286723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535932721712595E-2"/>
                  <c:y val="4.12680336789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4299439347604483E-2"/>
                  <c:y val="3.625676028672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4299439347604483E-2"/>
                  <c:y val="-3.3901067203938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4299439347604483E-2"/>
                  <c:y val="4.1268033678913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1353465851172393E-2"/>
                  <c:y val="3.6256760286723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0155963302752294E-2"/>
                  <c:y val="4.12680336789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/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'3.1 ipc'!$B$25:$M$25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'3.1 ipc'!$B$14:$M$14</c:f>
              <c:numCache>
                <c:formatCode>#,##0.00</c:formatCode>
                <c:ptCount val="12"/>
                <c:pt idx="0">
                  <c:v>0.39</c:v>
                </c:pt>
                <c:pt idx="1">
                  <c:v>0.28999999999999998</c:v>
                </c:pt>
                <c:pt idx="2">
                  <c:v>0.8</c:v>
                </c:pt>
                <c:pt idx="3">
                  <c:v>0.4</c:v>
                </c:pt>
                <c:pt idx="4">
                  <c:v>0.33</c:v>
                </c:pt>
                <c:pt idx="5">
                  <c:v>0.23</c:v>
                </c:pt>
                <c:pt idx="6">
                  <c:v>0.24</c:v>
                </c:pt>
                <c:pt idx="7">
                  <c:v>0.2</c:v>
                </c:pt>
                <c:pt idx="8">
                  <c:v>1.25</c:v>
                </c:pt>
                <c:pt idx="9">
                  <c:v>0.2</c:v>
                </c:pt>
                <c:pt idx="10">
                  <c:v>0.47</c:v>
                </c:pt>
                <c:pt idx="11">
                  <c:v>0.55000000000000004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'3.1 ipc'!$B$24</c:f>
              <c:strCache>
                <c:ptCount val="1"/>
                <c:pt idx="0">
                  <c:v>2015</c:v>
                </c:pt>
              </c:strCache>
            </c:strRef>
          </c:tx>
          <c:spPr>
            <a:ln w="15875">
              <a:solidFill>
                <a:srgbClr val="477BB9"/>
              </a:solidFill>
            </a:ln>
          </c:spPr>
          <c:marker>
            <c:symbol val="circle"/>
            <c:size val="3"/>
            <c:spPr>
              <a:solidFill>
                <a:srgbClr val="477BB9"/>
              </a:solidFill>
              <a:ln>
                <a:solidFill>
                  <a:srgbClr val="477BB9"/>
                </a:solidFill>
              </a:ln>
            </c:spPr>
          </c:marker>
          <c:dLbls>
            <c:dLbl>
              <c:idx val="0"/>
              <c:layout>
                <c:manualLayout>
                  <c:x val="-5.5627166156982669E-2"/>
                  <c:y val="-4.37732757865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681192660550461E-2"/>
                  <c:y val="-3.3750729002172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9444954128440367E-2"/>
                  <c:y val="-3.8762002394362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9735219164118247E-2"/>
                  <c:y val="-3.8762002394362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917686034658511E-2"/>
                  <c:y val="-3.8762002394362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9444699286442349E-2"/>
                  <c:y val="-3.8762002394362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498725790010193E-2"/>
                  <c:y val="-3.37511235906286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5917686034658511E-2"/>
                  <c:y val="-3.8762002394362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9154179408766561E-2"/>
                  <c:y val="-3.8762002394362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2390672782874619E-2"/>
                  <c:y val="-3.8762002394362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2390927624872581E-2"/>
                  <c:y val="-3.8762396982818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6628950050968398E-2"/>
                  <c:y val="-3.87620023943627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/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'3.1 ipc'!$B$25:$M$25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'3.1 ipc'!$B$35:$M$35</c:f>
              <c:numCache>
                <c:formatCode>#,##0.00</c:formatCode>
                <c:ptCount val="12"/>
                <c:pt idx="0">
                  <c:v>0.82</c:v>
                </c:pt>
                <c:pt idx="1">
                  <c:v>1.23</c:v>
                </c:pt>
                <c:pt idx="2">
                  <c:v>1.27</c:v>
                </c:pt>
                <c:pt idx="3">
                  <c:v>0.62</c:v>
                </c:pt>
                <c:pt idx="4">
                  <c:v>0.65</c:v>
                </c:pt>
                <c:pt idx="5">
                  <c:v>0.93</c:v>
                </c:pt>
                <c:pt idx="6">
                  <c:v>0.53</c:v>
                </c:pt>
                <c:pt idx="7">
                  <c:v>0.41</c:v>
                </c:pt>
                <c:pt idx="8">
                  <c:v>0.44</c:v>
                </c:pt>
                <c:pt idx="9">
                  <c:v>0.64</c:v>
                </c:pt>
                <c:pt idx="10">
                  <c:v>0.66</c:v>
                </c:pt>
                <c:pt idx="11">
                  <c:v>1.1599999999999999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3552"/>
        <c:axId val="101188352"/>
      </c:lineChart>
      <c:catAx>
        <c:axId val="9986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rgbClr val="3379CD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118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18835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ln w="3175">
            <a:solidFill>
              <a:srgbClr val="3379CD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99863552"/>
        <c:crosses val="autoZero"/>
        <c:crossBetween val="between"/>
      </c:valAx>
      <c:spPr>
        <a:gradFill flip="none" rotWithShape="1">
          <a:gsLst>
            <a:gs pos="2000">
              <a:schemeClr val="accent1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plotArea>
    <c:legend>
      <c:legendPos val="r"/>
      <c:layout>
        <c:manualLayout>
          <c:xMode val="edge"/>
          <c:yMode val="edge"/>
          <c:x val="0"/>
          <c:y val="0.87760970940138561"/>
          <c:w val="0.99094954128440371"/>
          <c:h val="6.401670654409608E-2"/>
        </c:manualLayout>
      </c:layout>
      <c:overlay val="0"/>
    </c:legend>
    <c:plotVisOnly val="1"/>
    <c:dispBlanksAs val="gap"/>
    <c:showDLblsOverMax val="0"/>
  </c:chart>
  <c:spPr>
    <a:ln>
      <a:noFill/>
    </a:ln>
    <a:effectLst/>
  </c:spPr>
  <c:txPr>
    <a:bodyPr/>
    <a:lstStyle/>
    <a:p>
      <a:pPr>
        <a:defRPr sz="65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65" footer="0.49212598500000765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9"/>
      <c:hPercent val="100"/>
      <c:rotY val="17"/>
      <c:depthPercent val="60"/>
      <c:rAngAx val="1"/>
    </c:view3D>
    <c:floor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18900000" scaled="1"/>
        </a:gradFill>
        <a:ln w="3175">
          <a:solidFill>
            <a:srgbClr val="FF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'4.2.4 transp ferr'!$B$3:$B$3</c:f>
              <c:strCache>
                <c:ptCount val="1"/>
                <c:pt idx="0">
                  <c:v>PASSAGEIROS TRANSPORTADOS (mil pessoas)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0000FF">
                      <a:gamma/>
                      <a:tint val="0"/>
                      <a:invGamma/>
                    </a:srgbClr>
                  </a:gs>
                  <a:gs pos="50000">
                    <a:srgbClr val="0000FF"/>
                  </a:gs>
                  <a:gs pos="100000">
                    <a:srgbClr val="0000FF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FFCC00">
                      <a:gamma/>
                      <a:tint val="0"/>
                      <a:invGamma/>
                    </a:srgbClr>
                  </a:gs>
                  <a:gs pos="50000">
                    <a:srgbClr val="FFCC00"/>
                  </a:gs>
                  <a:gs pos="100000">
                    <a:srgbClr val="FF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99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99CC00">
                      <a:gamma/>
                      <a:tint val="0"/>
                      <a:invGamma/>
                    </a:srgbClr>
                  </a:gs>
                  <a:gs pos="50000">
                    <a:srgbClr val="99CC00"/>
                  </a:gs>
                  <a:gs pos="100000">
                    <a:srgbClr val="99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8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FFFF00">
                      <a:gamma/>
                      <a:tint val="0"/>
                      <a:invGamma/>
                    </a:srgbClr>
                  </a:gs>
                  <a:gs pos="50000">
                    <a:srgbClr val="FFFF00"/>
                  </a:gs>
                  <a:gs pos="100000">
                    <a:srgbClr val="FFFF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FF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'4.2.4 transp ferr'!$A$4:$A$7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'4.2.4 transp ferr'!$B$4:$B$7</c:f>
              <c:numCache>
                <c:formatCode>#,##0</c:formatCode>
                <c:ptCount val="4"/>
                <c:pt idx="0">
                  <c:v>837</c:v>
                </c:pt>
                <c:pt idx="1">
                  <c:v>1612</c:v>
                </c:pt>
                <c:pt idx="2">
                  <c:v>2211</c:v>
                </c:pt>
                <c:pt idx="3">
                  <c:v>2681</c:v>
                </c:pt>
              </c:numCache>
            </c:numRef>
          </c:val>
          <c:shape val="pyramid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80"/>
        <c:shape val="box"/>
        <c:axId val="110299392"/>
        <c:axId val="110301184"/>
        <c:axId val="0"/>
      </c:bar3DChart>
      <c:catAx>
        <c:axId val="11029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03011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0301184"/>
        <c:scaling>
          <c:orientation val="minMax"/>
          <c:max val="1800000"/>
        </c:scaling>
        <c:delete val="0"/>
        <c:axPos val="l"/>
        <c:majorGridlines>
          <c:spPr>
            <a:ln w="3175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0299392"/>
        <c:crosses val="autoZero"/>
        <c:crossBetween val="between"/>
        <c:majorUnit val="3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65" footer="0.4921259850000076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9"/>
      <c:hPercent val="100"/>
      <c:rotY val="17"/>
      <c:depthPercent val="60"/>
      <c:rAngAx val="1"/>
    </c:view3D>
    <c:floor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18900000" scaled="1"/>
        </a:gradFill>
        <a:ln w="3175">
          <a:solidFill>
            <a:srgbClr val="FF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'4.2.4 transp ferr'!$B$3</c:f>
              <c:strCache>
                <c:ptCount val="1"/>
                <c:pt idx="0">
                  <c:v>PASSAGEIROS TRANSPORTADOS (mil pessoas)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0000FF">
                      <a:gamma/>
                      <a:tint val="0"/>
                      <a:invGamma/>
                    </a:srgbClr>
                  </a:gs>
                  <a:gs pos="50000">
                    <a:srgbClr val="0000FF"/>
                  </a:gs>
                  <a:gs pos="100000">
                    <a:srgbClr val="0000FF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FFCC00">
                      <a:gamma/>
                      <a:tint val="0"/>
                      <a:invGamma/>
                    </a:srgbClr>
                  </a:gs>
                  <a:gs pos="50000">
                    <a:srgbClr val="FFCC00"/>
                  </a:gs>
                  <a:gs pos="100000">
                    <a:srgbClr val="FF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99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99CC00">
                      <a:gamma/>
                      <a:tint val="0"/>
                      <a:invGamma/>
                    </a:srgbClr>
                  </a:gs>
                  <a:gs pos="50000">
                    <a:srgbClr val="99CC00"/>
                  </a:gs>
                  <a:gs pos="100000">
                    <a:srgbClr val="99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8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FFFF00">
                      <a:gamma/>
                      <a:tint val="0"/>
                      <a:invGamma/>
                    </a:srgbClr>
                  </a:gs>
                  <a:gs pos="50000">
                    <a:srgbClr val="FFFF00"/>
                  </a:gs>
                  <a:gs pos="100000">
                    <a:srgbClr val="FFFF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FF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'4.2.4 transp ferr'!$A$4:$A$7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'4.2.4 transp ferr'!$B$4:$B$7</c:f>
              <c:numCache>
                <c:formatCode>#,##0</c:formatCode>
                <c:ptCount val="4"/>
                <c:pt idx="0">
                  <c:v>837</c:v>
                </c:pt>
                <c:pt idx="1">
                  <c:v>1612</c:v>
                </c:pt>
                <c:pt idx="2">
                  <c:v>2211</c:v>
                </c:pt>
                <c:pt idx="3">
                  <c:v>2681</c:v>
                </c:pt>
              </c:numCache>
            </c:numRef>
          </c:val>
          <c:shape val="pyramid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80"/>
        <c:shape val="box"/>
        <c:axId val="110347776"/>
        <c:axId val="110349312"/>
        <c:axId val="0"/>
      </c:bar3DChart>
      <c:catAx>
        <c:axId val="11034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03493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0349312"/>
        <c:scaling>
          <c:orientation val="minMax"/>
          <c:max val="1800000"/>
        </c:scaling>
        <c:delete val="0"/>
        <c:axPos val="l"/>
        <c:majorGridlines>
          <c:spPr>
            <a:ln w="3175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0347776"/>
        <c:crosses val="autoZero"/>
        <c:crossBetween val="between"/>
        <c:majorUnit val="3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87" footer="0.49212598500000787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9"/>
      <c:hPercent val="100"/>
      <c:rotY val="17"/>
      <c:depthPercent val="60"/>
      <c:rAngAx val="1"/>
    </c:view3D>
    <c:floor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18900000" scaled="1"/>
        </a:gradFill>
        <a:ln w="3175">
          <a:solidFill>
            <a:srgbClr val="FF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'[1]transp ferr'!$B$4</c:f>
              <c:strCache>
                <c:ptCount val="1"/>
                <c:pt idx="0">
                  <c:v>PASSAGEIROS TRANSPORTADOS (mil pessoas)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0000FF">
                      <a:gamma/>
                      <a:tint val="0"/>
                      <a:invGamma/>
                    </a:srgbClr>
                  </a:gs>
                  <a:gs pos="50000">
                    <a:srgbClr val="0000FF"/>
                  </a:gs>
                  <a:gs pos="100000">
                    <a:srgbClr val="0000FF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FFCC00">
                      <a:gamma/>
                      <a:tint val="0"/>
                      <a:invGamma/>
                    </a:srgbClr>
                  </a:gs>
                  <a:gs pos="50000">
                    <a:srgbClr val="FFCC00"/>
                  </a:gs>
                  <a:gs pos="100000">
                    <a:srgbClr val="FF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99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99CC00">
                      <a:gamma/>
                      <a:tint val="0"/>
                      <a:invGamma/>
                    </a:srgbClr>
                  </a:gs>
                  <a:gs pos="50000">
                    <a:srgbClr val="99CC00"/>
                  </a:gs>
                  <a:gs pos="100000">
                    <a:srgbClr val="99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8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FFFF00">
                      <a:gamma/>
                      <a:tint val="0"/>
                      <a:invGamma/>
                    </a:srgbClr>
                  </a:gs>
                  <a:gs pos="50000">
                    <a:srgbClr val="FFFF00"/>
                  </a:gs>
                  <a:gs pos="100000">
                    <a:srgbClr val="FFFF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FF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'[1]transp ferr'!$A$5:$A$8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'[1]transp ferr'!$B$5:$B$8</c:f>
              <c:numCache>
                <c:formatCode>General</c:formatCode>
                <c:ptCount val="4"/>
                <c:pt idx="0">
                  <c:v>1795</c:v>
                </c:pt>
                <c:pt idx="1">
                  <c:v>1266</c:v>
                </c:pt>
                <c:pt idx="2">
                  <c:v>837</c:v>
                </c:pt>
                <c:pt idx="3">
                  <c:v>1612</c:v>
                </c:pt>
              </c:numCache>
            </c:numRef>
          </c:val>
          <c:shape val="pyramid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80"/>
        <c:shape val="box"/>
        <c:axId val="112263936"/>
        <c:axId val="112265472"/>
        <c:axId val="0"/>
      </c:bar3DChart>
      <c:catAx>
        <c:axId val="11226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22654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2265472"/>
        <c:scaling>
          <c:orientation val="minMax"/>
          <c:max val="1800000"/>
        </c:scaling>
        <c:delete val="0"/>
        <c:axPos val="l"/>
        <c:majorGridlines>
          <c:spPr>
            <a:ln w="3175">
              <a:solidFill>
                <a:srgbClr val="FF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2263936"/>
        <c:crosses val="autoZero"/>
        <c:crossBetween val="between"/>
        <c:majorUnit val="3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403" footer="0.4921259850000140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9"/>
      <c:hPercent val="100"/>
      <c:rotY val="17"/>
      <c:depthPercent val="60"/>
      <c:rAngAx val="1"/>
    </c:view3D>
    <c:floor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18900000" scaled="1"/>
        </a:gradFill>
        <a:ln w="3175">
          <a:solidFill>
            <a:srgbClr val="FF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'[1]transp ferr'!$B$4</c:f>
              <c:strCache>
                <c:ptCount val="1"/>
                <c:pt idx="0">
                  <c:v>PASSAGEIROS TRANSPORTADOS (mil pessoas)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0000FF">
                      <a:gamma/>
                      <a:tint val="0"/>
                      <a:invGamma/>
                    </a:srgbClr>
                  </a:gs>
                  <a:gs pos="50000">
                    <a:srgbClr val="0000FF"/>
                  </a:gs>
                  <a:gs pos="100000">
                    <a:srgbClr val="0000FF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FFCC00">
                      <a:gamma/>
                      <a:tint val="0"/>
                      <a:invGamma/>
                    </a:srgbClr>
                  </a:gs>
                  <a:gs pos="50000">
                    <a:srgbClr val="FFCC00"/>
                  </a:gs>
                  <a:gs pos="100000">
                    <a:srgbClr val="FF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99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99CC00">
                      <a:gamma/>
                      <a:tint val="0"/>
                      <a:invGamma/>
                    </a:srgbClr>
                  </a:gs>
                  <a:gs pos="50000">
                    <a:srgbClr val="99CC00"/>
                  </a:gs>
                  <a:gs pos="100000">
                    <a:srgbClr val="99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8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FFFF00">
                      <a:gamma/>
                      <a:tint val="0"/>
                      <a:invGamma/>
                    </a:srgbClr>
                  </a:gs>
                  <a:gs pos="50000">
                    <a:srgbClr val="FFFF00"/>
                  </a:gs>
                  <a:gs pos="100000">
                    <a:srgbClr val="FFFF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FF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'[1]transp ferr'!$A$5:$A$8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'[1]transp ferr'!$B$5:$B$8</c:f>
              <c:numCache>
                <c:formatCode>General</c:formatCode>
                <c:ptCount val="4"/>
                <c:pt idx="0">
                  <c:v>1795</c:v>
                </c:pt>
                <c:pt idx="1">
                  <c:v>1266</c:v>
                </c:pt>
                <c:pt idx="2">
                  <c:v>837</c:v>
                </c:pt>
                <c:pt idx="3">
                  <c:v>1612</c:v>
                </c:pt>
              </c:numCache>
            </c:numRef>
          </c:val>
          <c:shape val="pyramid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80"/>
        <c:shape val="box"/>
        <c:axId val="112312320"/>
        <c:axId val="112313856"/>
        <c:axId val="0"/>
      </c:bar3DChart>
      <c:catAx>
        <c:axId val="11231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2313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2313856"/>
        <c:scaling>
          <c:orientation val="minMax"/>
          <c:max val="1800000"/>
        </c:scaling>
        <c:delete val="0"/>
        <c:axPos val="l"/>
        <c:majorGridlines>
          <c:spPr>
            <a:ln w="3175">
              <a:solidFill>
                <a:srgbClr val="FF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2312320"/>
        <c:crosses val="autoZero"/>
        <c:crossBetween val="between"/>
        <c:majorUnit val="3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425" footer="0.4921259850000142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9"/>
      <c:hPercent val="100"/>
      <c:rotY val="17"/>
      <c:depthPercent val="60"/>
      <c:rAngAx val="1"/>
    </c:view3D>
    <c:floor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18900000" scaled="1"/>
        </a:gradFill>
        <a:ln w="3175">
          <a:solidFill>
            <a:srgbClr val="FF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'4.2.4 transp ferr'!$B$3</c:f>
              <c:strCache>
                <c:ptCount val="1"/>
                <c:pt idx="0">
                  <c:v>PASSAGEIROS TRANSPORTADOS (mil pessoas)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0000FF">
                      <a:gamma/>
                      <a:tint val="0"/>
                      <a:invGamma/>
                    </a:srgbClr>
                  </a:gs>
                  <a:gs pos="50000">
                    <a:srgbClr val="0000FF"/>
                  </a:gs>
                  <a:gs pos="100000">
                    <a:srgbClr val="0000FF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FFCC00">
                      <a:gamma/>
                      <a:tint val="0"/>
                      <a:invGamma/>
                    </a:srgbClr>
                  </a:gs>
                  <a:gs pos="50000">
                    <a:srgbClr val="FFCC00"/>
                  </a:gs>
                  <a:gs pos="100000">
                    <a:srgbClr val="FF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99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99CC00">
                      <a:gamma/>
                      <a:tint val="0"/>
                      <a:invGamma/>
                    </a:srgbClr>
                  </a:gs>
                  <a:gs pos="50000">
                    <a:srgbClr val="99CC00"/>
                  </a:gs>
                  <a:gs pos="100000">
                    <a:srgbClr val="99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8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FFFF00">
                      <a:gamma/>
                      <a:tint val="0"/>
                      <a:invGamma/>
                    </a:srgbClr>
                  </a:gs>
                  <a:gs pos="50000">
                    <a:srgbClr val="FFFF00"/>
                  </a:gs>
                  <a:gs pos="100000">
                    <a:srgbClr val="FFFF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FF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'4.2.4 transp ferr'!$A$4:$A$7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'4.2.4 transp ferr'!$B$4:$B$7</c:f>
              <c:numCache>
                <c:formatCode>#,##0</c:formatCode>
                <c:ptCount val="4"/>
                <c:pt idx="0">
                  <c:v>837</c:v>
                </c:pt>
                <c:pt idx="1">
                  <c:v>1612</c:v>
                </c:pt>
                <c:pt idx="2">
                  <c:v>2211</c:v>
                </c:pt>
                <c:pt idx="3">
                  <c:v>2681</c:v>
                </c:pt>
              </c:numCache>
            </c:numRef>
          </c:val>
          <c:shape val="pyramid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80"/>
        <c:shape val="box"/>
        <c:axId val="112950272"/>
        <c:axId val="112956160"/>
        <c:axId val="0"/>
      </c:bar3DChart>
      <c:catAx>
        <c:axId val="11295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29561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2956160"/>
        <c:scaling>
          <c:orientation val="minMax"/>
          <c:max val="1800000"/>
        </c:scaling>
        <c:delete val="0"/>
        <c:axPos val="l"/>
        <c:majorGridlines>
          <c:spPr>
            <a:ln w="3175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2950272"/>
        <c:crosses val="autoZero"/>
        <c:crossBetween val="between"/>
        <c:majorUnit val="3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87" footer="0.49212598500000787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9"/>
      <c:hPercent val="100"/>
      <c:rotY val="17"/>
      <c:depthPercent val="60"/>
      <c:rAngAx val="1"/>
    </c:view3D>
    <c:floor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18900000" scaled="1"/>
        </a:gradFill>
        <a:ln w="3175">
          <a:solidFill>
            <a:srgbClr val="FF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'[1]transp ferr'!$B$4</c:f>
              <c:strCache>
                <c:ptCount val="1"/>
                <c:pt idx="0">
                  <c:v>PASSAGEIROS TRANSPORTADOS (mil pessoas)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0000FF">
                      <a:gamma/>
                      <a:tint val="0"/>
                      <a:invGamma/>
                    </a:srgbClr>
                  </a:gs>
                  <a:gs pos="50000">
                    <a:srgbClr val="0000FF"/>
                  </a:gs>
                  <a:gs pos="100000">
                    <a:srgbClr val="0000FF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FFCC00">
                      <a:gamma/>
                      <a:tint val="0"/>
                      <a:invGamma/>
                    </a:srgbClr>
                  </a:gs>
                  <a:gs pos="50000">
                    <a:srgbClr val="FFCC00"/>
                  </a:gs>
                  <a:gs pos="100000">
                    <a:srgbClr val="FF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99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99CC00">
                      <a:gamma/>
                      <a:tint val="0"/>
                      <a:invGamma/>
                    </a:srgbClr>
                  </a:gs>
                  <a:gs pos="50000">
                    <a:srgbClr val="99CC00"/>
                  </a:gs>
                  <a:gs pos="100000">
                    <a:srgbClr val="99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8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FFFF00">
                      <a:gamma/>
                      <a:tint val="0"/>
                      <a:invGamma/>
                    </a:srgbClr>
                  </a:gs>
                  <a:gs pos="50000">
                    <a:srgbClr val="FFFF00"/>
                  </a:gs>
                  <a:gs pos="100000">
                    <a:srgbClr val="FFFF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FF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'[1]transp ferr'!$A$5:$A$8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'[1]transp ferr'!$B$5:$B$8</c:f>
              <c:numCache>
                <c:formatCode>General</c:formatCode>
                <c:ptCount val="4"/>
                <c:pt idx="0">
                  <c:v>1795</c:v>
                </c:pt>
                <c:pt idx="1">
                  <c:v>1266</c:v>
                </c:pt>
                <c:pt idx="2">
                  <c:v>837</c:v>
                </c:pt>
                <c:pt idx="3">
                  <c:v>1612</c:v>
                </c:pt>
              </c:numCache>
            </c:numRef>
          </c:val>
          <c:shape val="pyramid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80"/>
        <c:shape val="box"/>
        <c:axId val="113068288"/>
        <c:axId val="113074176"/>
        <c:axId val="0"/>
      </c:bar3DChart>
      <c:catAx>
        <c:axId val="11306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30741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3074176"/>
        <c:scaling>
          <c:orientation val="minMax"/>
          <c:max val="1800000"/>
        </c:scaling>
        <c:delete val="0"/>
        <c:axPos val="l"/>
        <c:majorGridlines>
          <c:spPr>
            <a:ln w="3175">
              <a:solidFill>
                <a:srgbClr val="FF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3068288"/>
        <c:crosses val="autoZero"/>
        <c:crossBetween val="between"/>
        <c:majorUnit val="3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425" footer="0.4921259850000142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9"/>
      <c:hPercent val="100"/>
      <c:rotY val="17"/>
      <c:depthPercent val="60"/>
      <c:rAngAx val="1"/>
    </c:view3D>
    <c:floor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18900000" scaled="1"/>
        </a:gradFill>
        <a:ln w="3175">
          <a:solidFill>
            <a:srgbClr val="FF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'4.2.4 transp ferr'!$B$3</c:f>
              <c:strCache>
                <c:ptCount val="1"/>
                <c:pt idx="0">
                  <c:v>PASSAGEIROS TRANSPORTADOS (mil pessoas)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0000FF">
                      <a:gamma/>
                      <a:tint val="0"/>
                      <a:invGamma/>
                    </a:srgbClr>
                  </a:gs>
                  <a:gs pos="50000">
                    <a:srgbClr val="0000FF"/>
                  </a:gs>
                  <a:gs pos="100000">
                    <a:srgbClr val="0000FF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FFCC00">
                      <a:gamma/>
                      <a:tint val="0"/>
                      <a:invGamma/>
                    </a:srgbClr>
                  </a:gs>
                  <a:gs pos="50000">
                    <a:srgbClr val="FFCC00"/>
                  </a:gs>
                  <a:gs pos="100000">
                    <a:srgbClr val="FF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99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99CC00">
                      <a:gamma/>
                      <a:tint val="0"/>
                      <a:invGamma/>
                    </a:srgbClr>
                  </a:gs>
                  <a:gs pos="50000">
                    <a:srgbClr val="99CC00"/>
                  </a:gs>
                  <a:gs pos="100000">
                    <a:srgbClr val="99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8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FFFF00">
                      <a:gamma/>
                      <a:tint val="0"/>
                      <a:invGamma/>
                    </a:srgbClr>
                  </a:gs>
                  <a:gs pos="50000">
                    <a:srgbClr val="FFFF00"/>
                  </a:gs>
                  <a:gs pos="100000">
                    <a:srgbClr val="FFFF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FF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'4.2.4 transp ferr'!$A$4:$A$7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'4.2.4 transp ferr'!$B$4:$B$7</c:f>
              <c:numCache>
                <c:formatCode>#,##0</c:formatCode>
                <c:ptCount val="4"/>
                <c:pt idx="0">
                  <c:v>837</c:v>
                </c:pt>
                <c:pt idx="1">
                  <c:v>1612</c:v>
                </c:pt>
                <c:pt idx="2">
                  <c:v>2211</c:v>
                </c:pt>
                <c:pt idx="3">
                  <c:v>2681</c:v>
                </c:pt>
              </c:numCache>
            </c:numRef>
          </c:val>
          <c:shape val="pyramid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80"/>
        <c:shape val="box"/>
        <c:axId val="113116672"/>
        <c:axId val="113118208"/>
        <c:axId val="0"/>
      </c:bar3DChart>
      <c:catAx>
        <c:axId val="11311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31182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3118208"/>
        <c:scaling>
          <c:orientation val="minMax"/>
          <c:max val="1800000"/>
        </c:scaling>
        <c:delete val="0"/>
        <c:axPos val="l"/>
        <c:majorGridlines>
          <c:spPr>
            <a:ln w="3175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3116672"/>
        <c:crosses val="autoZero"/>
        <c:crossBetween val="between"/>
        <c:majorUnit val="3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65" footer="0.4921259850000076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9"/>
      <c:hPercent val="100"/>
      <c:rotY val="17"/>
      <c:depthPercent val="60"/>
      <c:rAngAx val="1"/>
    </c:view3D>
    <c:floor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18900000" scaled="1"/>
        </a:gradFill>
        <a:ln w="3175">
          <a:solidFill>
            <a:srgbClr val="FF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'[1]transp ferr'!$B$4</c:f>
              <c:strCache>
                <c:ptCount val="1"/>
                <c:pt idx="0">
                  <c:v>PASSAGEIROS TRANSPORTADOS (mil pessoas)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0000FF">
                      <a:gamma/>
                      <a:tint val="0"/>
                      <a:invGamma/>
                    </a:srgbClr>
                  </a:gs>
                  <a:gs pos="50000">
                    <a:srgbClr val="0000FF"/>
                  </a:gs>
                  <a:gs pos="100000">
                    <a:srgbClr val="0000FF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FFCC00">
                      <a:gamma/>
                      <a:tint val="0"/>
                      <a:invGamma/>
                    </a:srgbClr>
                  </a:gs>
                  <a:gs pos="50000">
                    <a:srgbClr val="FFCC00"/>
                  </a:gs>
                  <a:gs pos="100000">
                    <a:srgbClr val="FF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99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99CC00">
                      <a:gamma/>
                      <a:tint val="0"/>
                      <a:invGamma/>
                    </a:srgbClr>
                  </a:gs>
                  <a:gs pos="50000">
                    <a:srgbClr val="99CC00"/>
                  </a:gs>
                  <a:gs pos="100000">
                    <a:srgbClr val="99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8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FFFF00">
                      <a:gamma/>
                      <a:tint val="0"/>
                      <a:invGamma/>
                    </a:srgbClr>
                  </a:gs>
                  <a:gs pos="50000">
                    <a:srgbClr val="FFFF00"/>
                  </a:gs>
                  <a:gs pos="100000">
                    <a:srgbClr val="FFFF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FF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'[1]transp ferr'!$A$5:$A$8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'[1]transp ferr'!$B$5:$B$8</c:f>
              <c:numCache>
                <c:formatCode>General</c:formatCode>
                <c:ptCount val="4"/>
                <c:pt idx="0">
                  <c:v>1795</c:v>
                </c:pt>
                <c:pt idx="1">
                  <c:v>1266</c:v>
                </c:pt>
                <c:pt idx="2">
                  <c:v>837</c:v>
                </c:pt>
                <c:pt idx="3">
                  <c:v>1612</c:v>
                </c:pt>
              </c:numCache>
            </c:numRef>
          </c:val>
          <c:shape val="pyramid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80"/>
        <c:shape val="box"/>
        <c:axId val="113152768"/>
        <c:axId val="113154304"/>
        <c:axId val="0"/>
      </c:bar3DChart>
      <c:catAx>
        <c:axId val="11315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31543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3154304"/>
        <c:scaling>
          <c:orientation val="minMax"/>
          <c:max val="1800000"/>
        </c:scaling>
        <c:delete val="0"/>
        <c:axPos val="l"/>
        <c:majorGridlines>
          <c:spPr>
            <a:ln w="3175">
              <a:solidFill>
                <a:srgbClr val="FF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3152768"/>
        <c:crosses val="autoZero"/>
        <c:crossBetween val="between"/>
        <c:majorUnit val="3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403" footer="0.4921259850000140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9"/>
      <c:hPercent val="100"/>
      <c:rotY val="17"/>
      <c:depthPercent val="60"/>
      <c:rAngAx val="1"/>
    </c:view3D>
    <c:floor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18900000" scaled="1"/>
        </a:gradFill>
        <a:ln w="3175">
          <a:solidFill>
            <a:srgbClr val="FF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'4.2.4 transp ferr'!$B$3</c:f>
              <c:strCache>
                <c:ptCount val="1"/>
                <c:pt idx="0">
                  <c:v>PASSAGEIROS TRANSPORTADOS (mil pessoas)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0000FF">
                      <a:gamma/>
                      <a:tint val="0"/>
                      <a:invGamma/>
                    </a:srgbClr>
                  </a:gs>
                  <a:gs pos="50000">
                    <a:srgbClr val="0000FF"/>
                  </a:gs>
                  <a:gs pos="100000">
                    <a:srgbClr val="0000FF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FFCC00">
                      <a:gamma/>
                      <a:tint val="0"/>
                      <a:invGamma/>
                    </a:srgbClr>
                  </a:gs>
                  <a:gs pos="50000">
                    <a:srgbClr val="FFCC00"/>
                  </a:gs>
                  <a:gs pos="100000">
                    <a:srgbClr val="FF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99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99CC00">
                      <a:gamma/>
                      <a:tint val="0"/>
                      <a:invGamma/>
                    </a:srgbClr>
                  </a:gs>
                  <a:gs pos="50000">
                    <a:srgbClr val="99CC00"/>
                  </a:gs>
                  <a:gs pos="100000">
                    <a:srgbClr val="99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8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FFFF00">
                      <a:gamma/>
                      <a:tint val="0"/>
                      <a:invGamma/>
                    </a:srgbClr>
                  </a:gs>
                  <a:gs pos="50000">
                    <a:srgbClr val="FFFF00"/>
                  </a:gs>
                  <a:gs pos="100000">
                    <a:srgbClr val="FFFF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FF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'4.2.4 transp ferr'!$A$4:$A$7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'4.2.4 transp ferr'!$B$4:$B$7</c:f>
              <c:numCache>
                <c:formatCode>#,##0</c:formatCode>
                <c:ptCount val="4"/>
                <c:pt idx="0">
                  <c:v>837</c:v>
                </c:pt>
                <c:pt idx="1">
                  <c:v>1612</c:v>
                </c:pt>
                <c:pt idx="2">
                  <c:v>2211</c:v>
                </c:pt>
                <c:pt idx="3">
                  <c:v>2681</c:v>
                </c:pt>
              </c:numCache>
            </c:numRef>
          </c:val>
          <c:shape val="pyramid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80"/>
        <c:shape val="box"/>
        <c:axId val="112726016"/>
        <c:axId val="112727552"/>
        <c:axId val="0"/>
      </c:bar3DChart>
      <c:catAx>
        <c:axId val="11272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2727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2727552"/>
        <c:scaling>
          <c:orientation val="minMax"/>
          <c:max val="1800000"/>
        </c:scaling>
        <c:delete val="0"/>
        <c:axPos val="l"/>
        <c:majorGridlines>
          <c:spPr>
            <a:ln w="3175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2726016"/>
        <c:crosses val="autoZero"/>
        <c:crossBetween val="between"/>
        <c:majorUnit val="3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87" footer="0.49212598500000787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9"/>
      <c:hPercent val="100"/>
      <c:rotY val="17"/>
      <c:depthPercent val="60"/>
      <c:rAngAx val="1"/>
    </c:view3D>
    <c:floor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18900000" scaled="1"/>
        </a:gradFill>
        <a:ln w="3175">
          <a:solidFill>
            <a:srgbClr val="FF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'[1]transp ferr'!$B$4</c:f>
              <c:strCache>
                <c:ptCount val="1"/>
                <c:pt idx="0">
                  <c:v>PASSAGEIROS TRANSPORTADOS (mil pessoas)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0000FF">
                      <a:gamma/>
                      <a:tint val="0"/>
                      <a:invGamma/>
                    </a:srgbClr>
                  </a:gs>
                  <a:gs pos="50000">
                    <a:srgbClr val="0000FF"/>
                  </a:gs>
                  <a:gs pos="100000">
                    <a:srgbClr val="0000FF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FFCC00">
                      <a:gamma/>
                      <a:tint val="0"/>
                      <a:invGamma/>
                    </a:srgbClr>
                  </a:gs>
                  <a:gs pos="50000">
                    <a:srgbClr val="FFCC00"/>
                  </a:gs>
                  <a:gs pos="100000">
                    <a:srgbClr val="FF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99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99CC00">
                      <a:gamma/>
                      <a:tint val="0"/>
                      <a:invGamma/>
                    </a:srgbClr>
                  </a:gs>
                  <a:gs pos="50000">
                    <a:srgbClr val="99CC00"/>
                  </a:gs>
                  <a:gs pos="100000">
                    <a:srgbClr val="99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8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FFFF00">
                      <a:gamma/>
                      <a:tint val="0"/>
                      <a:invGamma/>
                    </a:srgbClr>
                  </a:gs>
                  <a:gs pos="50000">
                    <a:srgbClr val="FFFF00"/>
                  </a:gs>
                  <a:gs pos="100000">
                    <a:srgbClr val="FFFF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FF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'[1]transp ferr'!$A$5:$A$8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'[1]transp ferr'!$B$5:$B$8</c:f>
              <c:numCache>
                <c:formatCode>General</c:formatCode>
                <c:ptCount val="4"/>
                <c:pt idx="0">
                  <c:v>1795</c:v>
                </c:pt>
                <c:pt idx="1">
                  <c:v>1266</c:v>
                </c:pt>
                <c:pt idx="2">
                  <c:v>837</c:v>
                </c:pt>
                <c:pt idx="3">
                  <c:v>1612</c:v>
                </c:pt>
              </c:numCache>
            </c:numRef>
          </c:val>
          <c:shape val="pyramid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80"/>
        <c:shape val="box"/>
        <c:axId val="112778240"/>
        <c:axId val="112788224"/>
        <c:axId val="0"/>
      </c:bar3DChart>
      <c:catAx>
        <c:axId val="11277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27882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2788224"/>
        <c:scaling>
          <c:orientation val="minMax"/>
          <c:max val="1800000"/>
        </c:scaling>
        <c:delete val="0"/>
        <c:axPos val="l"/>
        <c:majorGridlines>
          <c:spPr>
            <a:ln w="3175">
              <a:solidFill>
                <a:srgbClr val="FF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2778240"/>
        <c:crosses val="autoZero"/>
        <c:crossBetween val="between"/>
        <c:majorUnit val="3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425" footer="0.4921259850000142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94882090589873E-2"/>
          <c:y val="0.14669734660033168"/>
          <c:w val="0.91634234728565067"/>
          <c:h val="0.58007070707070707"/>
        </c:manualLayout>
      </c:layout>
      <c:lineChart>
        <c:grouping val="standard"/>
        <c:varyColors val="0"/>
        <c:ser>
          <c:idx val="0"/>
          <c:order val="0"/>
          <c:tx>
            <c:v>Admissões</c:v>
          </c:tx>
          <c:spPr>
            <a:ln w="15875">
              <a:solidFill>
                <a:srgbClr val="233C5B"/>
              </a:solidFill>
            </a:ln>
          </c:spPr>
          <c:marker>
            <c:symbol val="diamond"/>
            <c:size val="4"/>
            <c:spPr>
              <a:solidFill>
                <a:srgbClr val="233C5B"/>
              </a:solidFill>
              <a:ln>
                <a:solidFill>
                  <a:srgbClr val="233C5B"/>
                </a:solidFill>
              </a:ln>
            </c:spPr>
          </c:marker>
          <c:dLbls>
            <c:dLbl>
              <c:idx val="0"/>
              <c:layout>
                <c:manualLayout>
                  <c:x val="-5.2362164156531395E-2"/>
                  <c:y val="8.9866332675257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2361908468168461E-2"/>
                  <c:y val="6.73997495064427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2361908468168461E-2"/>
                  <c:y val="8.9866332675257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2361908468168461E-2"/>
                  <c:y val="0.101099624259664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114666258928838E-2"/>
                  <c:y val="6.73997495064427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1E497C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('4.1-4.3 admissões desligamentos'!$B$3:$B$3,'4.1-4.3 admissões desligamentos'!$C$3:$C$3,'4.1-4.3 admissões desligamentos'!$D$3:$D$3,'4.1-4.3 admissões desligamentos'!$E$3:$E$3,'4.1-4.3 admissões desligamentos'!$F$3:$F$3)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'4.1-4.3 admissões desligamentos'!$B$12:$F$12</c:f>
              <c:numCache>
                <c:formatCode>#,##0</c:formatCode>
                <c:ptCount val="5"/>
                <c:pt idx="0">
                  <c:v>152666</c:v>
                </c:pt>
                <c:pt idx="1">
                  <c:v>142629</c:v>
                </c:pt>
                <c:pt idx="2">
                  <c:v>142501</c:v>
                </c:pt>
                <c:pt idx="3">
                  <c:v>136324</c:v>
                </c:pt>
                <c:pt idx="4">
                  <c:v>127201</c:v>
                </c:pt>
              </c:numCache>
            </c:numRef>
          </c:val>
          <c:smooth val="0"/>
        </c:ser>
        <c:ser>
          <c:idx val="1"/>
          <c:order val="1"/>
          <c:tx>
            <c:v>Demissões</c:v>
          </c:tx>
          <c:spPr>
            <a:ln w="15875">
              <a:solidFill>
                <a:srgbClr val="477BB9"/>
              </a:solidFill>
            </a:ln>
          </c:spPr>
          <c:marker>
            <c:symbol val="circle"/>
            <c:size val="3"/>
            <c:spPr>
              <a:solidFill>
                <a:srgbClr val="477BB9"/>
              </a:solidFill>
              <a:ln>
                <a:solidFill>
                  <a:srgbClr val="477BB9"/>
                </a:solidFill>
              </a:ln>
            </c:spPr>
          </c:marker>
          <c:dLbls>
            <c:dLbl>
              <c:idx val="0"/>
              <c:layout>
                <c:manualLayout>
                  <c:x val="-4.7491045154309221E-2"/>
                  <c:y val="7.8633041090849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7749318526590692E-2"/>
                  <c:y val="-7.8633041090849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749318526590692E-2"/>
                  <c:y val="-6.73997495064427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0996560735830197E-2"/>
                  <c:y val="-7.8633041090849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243802945069584E-2"/>
                  <c:y val="-7.8633041090849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0060A8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('4.1-4.3 admissões desligamentos'!$B$3:$B$3,'4.1-4.3 admissões desligamentos'!$C$3:$C$3,'4.1-4.3 admissões desligamentos'!$D$3:$D$3,'4.1-4.3 admissões desligamentos'!$E$3:$E$3,'4.1-4.3 admissões desligamentos'!$F$3:$F$3)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'4.1-4.3 admissões desligamentos'!$B$33:$F$33</c:f>
              <c:numCache>
                <c:formatCode>#,##0</c:formatCode>
                <c:ptCount val="5"/>
                <c:pt idx="0">
                  <c:v>140910</c:v>
                </c:pt>
                <c:pt idx="1">
                  <c:v>148910</c:v>
                </c:pt>
                <c:pt idx="2">
                  <c:v>148108</c:v>
                </c:pt>
                <c:pt idx="3">
                  <c:v>142570</c:v>
                </c:pt>
                <c:pt idx="4">
                  <c:v>132688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93856"/>
        <c:axId val="101595392"/>
      </c:lineChart>
      <c:catAx>
        <c:axId val="10159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3379CD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159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595392"/>
        <c:scaling>
          <c:orientation val="minMax"/>
          <c:max val="160000"/>
          <c:min val="12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3379CD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1593856"/>
        <c:crosses val="autoZero"/>
        <c:crossBetween val="between"/>
        <c:majorUnit val="10000"/>
        <c:minorUnit val="10000"/>
      </c:valAx>
      <c:spPr>
        <a:gradFill flip="none" rotWithShape="1">
          <a:gsLst>
            <a:gs pos="0">
              <a:schemeClr val="accent1">
                <a:lumMod val="20000"/>
                <a:lumOff val="80000"/>
              </a:schemeClr>
            </a:gs>
            <a:gs pos="98333">
              <a:srgbClr val="99CCFF">
                <a:gamma/>
                <a:tint val="0"/>
                <a:invGamma/>
              </a:srgbClr>
            </a:gs>
            <a:gs pos="0">
              <a:scrgbClr r="0" g="0" b="0"/>
            </a:gs>
            <a:gs pos="0">
              <a:schemeClr val="accent1">
                <a:lumMod val="60000"/>
                <a:lumOff val="40000"/>
              </a:schemeClr>
            </a:gs>
          </a:gsLst>
          <a:lin ang="5400000" scaled="1"/>
          <a:tileRect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3443781094527369"/>
          <c:w val="1"/>
          <c:h val="8.8474499089253242E-2"/>
        </c:manualLayout>
      </c:layout>
      <c:overlay val="0"/>
    </c:legend>
    <c:plotVisOnly val="1"/>
    <c:dispBlanksAs val="gap"/>
    <c:showDLblsOverMax val="0"/>
  </c:chart>
  <c:spPr>
    <a:solidFill>
      <a:schemeClr val="lt1"/>
    </a:solidFill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65" footer="0.4921259850000076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9"/>
      <c:hPercent val="100"/>
      <c:rotY val="17"/>
      <c:depthPercent val="60"/>
      <c:rAngAx val="1"/>
    </c:view3D>
    <c:floor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18900000" scaled="1"/>
        </a:gradFill>
        <a:ln w="3175">
          <a:solidFill>
            <a:srgbClr val="FF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'4.2.4 transp ferr'!$B$3</c:f>
              <c:strCache>
                <c:ptCount val="1"/>
                <c:pt idx="0">
                  <c:v>PASSAGEIROS TRANSPORTADOS (mil pessoas)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0000FF">
                      <a:gamma/>
                      <a:tint val="0"/>
                      <a:invGamma/>
                    </a:srgbClr>
                  </a:gs>
                  <a:gs pos="50000">
                    <a:srgbClr val="0000FF"/>
                  </a:gs>
                  <a:gs pos="100000">
                    <a:srgbClr val="0000FF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FFCC00">
                      <a:gamma/>
                      <a:tint val="0"/>
                      <a:invGamma/>
                    </a:srgbClr>
                  </a:gs>
                  <a:gs pos="50000">
                    <a:srgbClr val="FFCC00"/>
                  </a:gs>
                  <a:gs pos="100000">
                    <a:srgbClr val="FF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99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99CC00">
                      <a:gamma/>
                      <a:tint val="0"/>
                      <a:invGamma/>
                    </a:srgbClr>
                  </a:gs>
                  <a:gs pos="50000">
                    <a:srgbClr val="99CC00"/>
                  </a:gs>
                  <a:gs pos="100000">
                    <a:srgbClr val="99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8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FFFF00">
                      <a:gamma/>
                      <a:tint val="0"/>
                      <a:invGamma/>
                    </a:srgbClr>
                  </a:gs>
                  <a:gs pos="50000">
                    <a:srgbClr val="FFFF00"/>
                  </a:gs>
                  <a:gs pos="100000">
                    <a:srgbClr val="FFFF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FF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'4.2.4 transp ferr'!$A$4:$A$7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'4.2.4 transp ferr'!$B$4:$B$7</c:f>
              <c:numCache>
                <c:formatCode>#,##0</c:formatCode>
                <c:ptCount val="4"/>
                <c:pt idx="0">
                  <c:v>837</c:v>
                </c:pt>
                <c:pt idx="1">
                  <c:v>1612</c:v>
                </c:pt>
                <c:pt idx="2">
                  <c:v>2211</c:v>
                </c:pt>
                <c:pt idx="3">
                  <c:v>2681</c:v>
                </c:pt>
              </c:numCache>
            </c:numRef>
          </c:val>
          <c:shape val="pyramid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80"/>
        <c:shape val="box"/>
        <c:axId val="112826624"/>
        <c:axId val="112828416"/>
        <c:axId val="0"/>
      </c:bar3DChart>
      <c:catAx>
        <c:axId val="11282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28284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2828416"/>
        <c:scaling>
          <c:orientation val="minMax"/>
          <c:max val="1800000"/>
        </c:scaling>
        <c:delete val="0"/>
        <c:axPos val="l"/>
        <c:majorGridlines>
          <c:spPr>
            <a:ln w="3175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2826624"/>
        <c:crosses val="autoZero"/>
        <c:crossBetween val="between"/>
        <c:majorUnit val="3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87" footer="0.49212598500000787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9"/>
      <c:hPercent val="100"/>
      <c:rotY val="17"/>
      <c:depthPercent val="60"/>
      <c:rAngAx val="1"/>
    </c:view3D>
    <c:floor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18900000" scaled="1"/>
        </a:gradFill>
        <a:ln w="3175">
          <a:solidFill>
            <a:srgbClr val="FF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'[1]transp ferr'!$B$4</c:f>
              <c:strCache>
                <c:ptCount val="1"/>
                <c:pt idx="0">
                  <c:v>PASSAGEIROS TRANSPORTADOS (mil pessoas)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0000FF">
                      <a:gamma/>
                      <a:tint val="0"/>
                      <a:invGamma/>
                    </a:srgbClr>
                  </a:gs>
                  <a:gs pos="50000">
                    <a:srgbClr val="0000FF"/>
                  </a:gs>
                  <a:gs pos="100000">
                    <a:srgbClr val="0000FF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FFCC00">
                      <a:gamma/>
                      <a:tint val="0"/>
                      <a:invGamma/>
                    </a:srgbClr>
                  </a:gs>
                  <a:gs pos="50000">
                    <a:srgbClr val="FFCC00"/>
                  </a:gs>
                  <a:gs pos="100000">
                    <a:srgbClr val="FF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99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99CC00">
                      <a:gamma/>
                      <a:tint val="0"/>
                      <a:invGamma/>
                    </a:srgbClr>
                  </a:gs>
                  <a:gs pos="50000">
                    <a:srgbClr val="99CC00"/>
                  </a:gs>
                  <a:gs pos="100000">
                    <a:srgbClr val="99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8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FFFF00">
                      <a:gamma/>
                      <a:tint val="0"/>
                      <a:invGamma/>
                    </a:srgbClr>
                  </a:gs>
                  <a:gs pos="50000">
                    <a:srgbClr val="FFFF00"/>
                  </a:gs>
                  <a:gs pos="100000">
                    <a:srgbClr val="FFFF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FF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'[1]transp ferr'!$A$5:$A$8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'[1]transp ferr'!$B$5:$B$8</c:f>
              <c:numCache>
                <c:formatCode>General</c:formatCode>
                <c:ptCount val="4"/>
                <c:pt idx="0">
                  <c:v>1795</c:v>
                </c:pt>
                <c:pt idx="1">
                  <c:v>1266</c:v>
                </c:pt>
                <c:pt idx="2">
                  <c:v>837</c:v>
                </c:pt>
                <c:pt idx="3">
                  <c:v>1612</c:v>
                </c:pt>
              </c:numCache>
            </c:numRef>
          </c:val>
          <c:shape val="pyramid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80"/>
        <c:shape val="box"/>
        <c:axId val="112875008"/>
        <c:axId val="112876544"/>
        <c:axId val="0"/>
      </c:bar3DChart>
      <c:catAx>
        <c:axId val="11287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28765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2876544"/>
        <c:scaling>
          <c:orientation val="minMax"/>
          <c:max val="1800000"/>
        </c:scaling>
        <c:delete val="0"/>
        <c:axPos val="l"/>
        <c:majorGridlines>
          <c:spPr>
            <a:ln w="3175">
              <a:solidFill>
                <a:srgbClr val="FF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2875008"/>
        <c:crosses val="autoZero"/>
        <c:crossBetween val="between"/>
        <c:majorUnit val="3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425" footer="0.4921259850000142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20"/>
      <c:rotY val="30"/>
      <c:depthPercent val="90"/>
      <c:rAngAx val="1"/>
    </c:view3D>
    <c:floor>
      <c:thickness val="0"/>
      <c:spPr>
        <a:noFill/>
        <a:ln>
          <a:solidFill>
            <a:srgbClr val="0092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chemeClr val="accent3">
                <a:lumMod val="40000"/>
                <a:lumOff val="60000"/>
              </a:schemeClr>
            </a:gs>
            <a:gs pos="100000">
              <a:schemeClr val="bg1"/>
            </a:gs>
          </a:gsLst>
          <a:lin ang="5400000" scaled="1"/>
        </a:gradFill>
        <a:ln w="6350">
          <a:noFill/>
        </a:ln>
      </c:spPr>
    </c:sideWall>
    <c:backWall>
      <c:thickness val="0"/>
      <c:spPr>
        <a:gradFill>
          <a:gsLst>
            <a:gs pos="0">
              <a:schemeClr val="accent3">
                <a:lumMod val="40000"/>
                <a:lumOff val="60000"/>
              </a:schemeClr>
            </a:gs>
            <a:gs pos="100000">
              <a:schemeClr val="bg1"/>
            </a:gs>
          </a:gsLst>
          <a:lin ang="5400000" scaled="1"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5.0017329255861366E-2"/>
          <c:y val="1.2743558776167473E-2"/>
          <c:w val="0.94998267074413867"/>
          <c:h val="0.887063204508856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'1.1.1-1.1.3 educ básica'!$A$51</c:f>
              <c:strCache>
                <c:ptCount val="1"/>
                <c:pt idx="0">
                  <c:v>Indígena</c:v>
                </c:pt>
              </c:strCache>
            </c:strRef>
          </c:tx>
          <c:spPr>
            <a:solidFill>
              <a:srgbClr val="303B19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472986748216107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36493374108053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364933741079946E-3"/>
                  <c:y val="-9.373214317788643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364933741080536E-3"/>
                  <c:y val="1.0225442834138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72986748216107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'1.1.1-1.1.3 educ básica'!$B$49:$F$49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'1.1.1-1.1.3 educ básica'!$B$51:$F$51</c:f>
              <c:numCache>
                <c:formatCode>#,##0</c:formatCode>
                <c:ptCount val="5"/>
                <c:pt idx="0">
                  <c:v>17</c:v>
                </c:pt>
                <c:pt idx="1">
                  <c:v>18</c:v>
                </c:pt>
                <c:pt idx="2">
                  <c:v>20</c:v>
                </c:pt>
                <c:pt idx="3">
                  <c:v>17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'1.1.1-1.1.3 educ básica'!$A$52</c:f>
              <c:strCache>
                <c:ptCount val="1"/>
                <c:pt idx="0">
                  <c:v>Remanescente de Quilombos</c:v>
                </c:pt>
              </c:strCache>
            </c:strRef>
          </c:tx>
          <c:spPr>
            <a:solidFill>
              <a:srgbClr val="4A5C26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36493374108053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36493374108053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36493374108053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729867482161071E-3"/>
                  <c:y val="7.6690821256038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72986748216107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'1.1.1-1.1.3 educ básica'!$B$49:$F$49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'1.1.1-1.1.3 educ básica'!$B$52:$F$52</c:f>
              <c:numCache>
                <c:formatCode>#,##0</c:formatCode>
                <c:ptCount val="5"/>
                <c:pt idx="0">
                  <c:v>32</c:v>
                </c:pt>
                <c:pt idx="1">
                  <c:v>34</c:v>
                </c:pt>
                <c:pt idx="2">
                  <c:v>38</c:v>
                </c:pt>
                <c:pt idx="3">
                  <c:v>536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'1.1.1-1.1.3 educ básica'!$A$53</c:f>
              <c:strCache>
                <c:ptCount val="1"/>
                <c:pt idx="0">
                  <c:v>Infantil </c:v>
                </c:pt>
              </c:strCache>
            </c:strRef>
          </c:tx>
          <c:spPr>
            <a:solidFill>
              <a:srgbClr val="667F35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364933741080536E-3"/>
                  <c:y val="9.7141706924315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4729867482161071E-3"/>
                  <c:y val="9.7141706924315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4729867482161661E-3"/>
                  <c:y val="9.7141706924315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729867482161071E-3"/>
                  <c:y val="9.7141706924315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729867482159866E-3"/>
                  <c:y val="9.7141706924315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'1.1.1-1.1.3 educ básica'!$B$49:$F$49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'1.1.1-1.1.3 educ básica'!$B$53:$F$53</c:f>
              <c:numCache>
                <c:formatCode>#,##0</c:formatCode>
                <c:ptCount val="5"/>
                <c:pt idx="0">
                  <c:v>2187</c:v>
                </c:pt>
                <c:pt idx="1">
                  <c:v>2203</c:v>
                </c:pt>
                <c:pt idx="2">
                  <c:v>2181</c:v>
                </c:pt>
                <c:pt idx="3">
                  <c:v>2176</c:v>
                </c:pt>
                <c:pt idx="4">
                  <c:v>2128</c:v>
                </c:pt>
              </c:numCache>
            </c:numRef>
          </c:val>
        </c:ser>
        <c:ser>
          <c:idx val="3"/>
          <c:order val="3"/>
          <c:tx>
            <c:strRef>
              <c:f>'1.1.1-1.1.3 educ básica'!$A$56</c:f>
              <c:strCache>
                <c:ptCount val="1"/>
                <c:pt idx="0">
                  <c:v>Fundamental</c:v>
                </c:pt>
              </c:strCache>
            </c:strRef>
          </c:tx>
          <c:spPr>
            <a:solidFill>
              <a:srgbClr val="7F9E40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4729867482161071E-3"/>
                  <c:y val="9.7141706924315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4729867482161071E-3"/>
                  <c:y val="9.7141706924315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4729867482161071E-3"/>
                  <c:y val="9.7141706924315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729867482161071E-3"/>
                  <c:y val="9.7141706924315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729867482161071E-3"/>
                  <c:y val="9.7141706924315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'1.1.1-1.1.3 educ básica'!$B$49:$F$49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'1.1.1-1.1.3 educ básica'!$B$56:$F$56</c:f>
              <c:numCache>
                <c:formatCode>#,##0</c:formatCode>
                <c:ptCount val="5"/>
                <c:pt idx="0">
                  <c:v>2866</c:v>
                </c:pt>
                <c:pt idx="1">
                  <c:v>2825</c:v>
                </c:pt>
                <c:pt idx="2">
                  <c:v>2725</c:v>
                </c:pt>
                <c:pt idx="3">
                  <c:v>2680</c:v>
                </c:pt>
                <c:pt idx="4">
                  <c:v>2578</c:v>
                </c:pt>
              </c:numCache>
            </c:numRef>
          </c:val>
        </c:ser>
        <c:ser>
          <c:idx val="4"/>
          <c:order val="4"/>
          <c:tx>
            <c:strRef>
              <c:f>'1.1.1-1.1.3 educ básica'!$A$59</c:f>
              <c:strCache>
                <c:ptCount val="1"/>
                <c:pt idx="0">
                  <c:v>Médio</c:v>
                </c:pt>
              </c:strCache>
            </c:strRef>
          </c:tx>
          <c:spPr>
            <a:solidFill>
              <a:srgbClr val="9EBD5F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364933741080536E-3"/>
                  <c:y val="7.6690821256038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364933741080536E-3"/>
                  <c:y val="8.1803542673107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4729867482161661E-3"/>
                  <c:y val="8.1803542673107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729867482161071E-3"/>
                  <c:y val="7.6690821256038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727319062181463E-3"/>
                  <c:y val="7.6690821256038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'1.1.1-1.1.3 educ básica'!$B$49:$F$49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'1.1.1-1.1.3 educ básica'!$B$59:$F$59</c:f>
              <c:numCache>
                <c:formatCode>#,##0</c:formatCode>
                <c:ptCount val="5"/>
                <c:pt idx="0">
                  <c:v>330</c:v>
                </c:pt>
                <c:pt idx="1">
                  <c:v>339</c:v>
                </c:pt>
                <c:pt idx="2">
                  <c:v>352</c:v>
                </c:pt>
                <c:pt idx="3">
                  <c:v>352</c:v>
                </c:pt>
                <c:pt idx="4">
                  <c:v>370</c:v>
                </c:pt>
              </c:numCache>
            </c:numRef>
          </c:val>
        </c:ser>
        <c:ser>
          <c:idx val="5"/>
          <c:order val="5"/>
          <c:tx>
            <c:strRef>
              <c:f>'1.1.1-1.1.3 educ básica'!$A$60</c:f>
              <c:strCache>
                <c:ptCount val="1"/>
                <c:pt idx="0">
                  <c:v>Profissional</c:v>
                </c:pt>
              </c:strCache>
            </c:strRef>
          </c:tx>
          <c:spPr>
            <a:solidFill>
              <a:srgbClr val="B0CA7C"/>
            </a:solidFill>
          </c:spPr>
          <c:invertIfNegative val="0"/>
          <c:dLbls>
            <c:dLbl>
              <c:idx val="0"/>
              <c:layout>
                <c:manualLayout>
                  <c:x val="6.4729867482161071E-3"/>
                  <c:y val="5.11272141706924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4729867482161071E-3"/>
                  <c:y val="5.1127214170693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4729867482161071E-3"/>
                  <c:y val="5.11272141706924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729867482161071E-3"/>
                  <c:y val="1.0225442834138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729867482161071E-3"/>
                  <c:y val="2.045088566827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'1.1.1-1.1.3 educ básica'!$B$49:$F$49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'1.1.1-1.1.3 educ básica'!$B$60:$F$60</c:f>
              <c:numCache>
                <c:formatCode>#,##0</c:formatCode>
                <c:ptCount val="5"/>
                <c:pt idx="0">
                  <c:v>22</c:v>
                </c:pt>
                <c:pt idx="1">
                  <c:v>25</c:v>
                </c:pt>
                <c:pt idx="2">
                  <c:v>22</c:v>
                </c:pt>
                <c:pt idx="3">
                  <c:v>63</c:v>
                </c:pt>
                <c:pt idx="4">
                  <c:v>133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'1.1.1-1.1.3 educ básica'!$A$61</c:f>
              <c:strCache>
                <c:ptCount val="1"/>
                <c:pt idx="0">
                  <c:v>Especial (1)</c:v>
                </c:pt>
              </c:strCache>
            </c:strRef>
          </c:tx>
          <c:spPr>
            <a:solidFill>
              <a:srgbClr val="C7DAA2"/>
            </a:solidFill>
          </c:spPr>
          <c:invertIfNegative val="0"/>
          <c:dLbls>
            <c:dLbl>
              <c:idx val="0"/>
              <c:layout>
                <c:manualLayout>
                  <c:x val="3.2364933741080536E-3"/>
                  <c:y val="1.022504025764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4729867482161071E-3"/>
                  <c:y val="1.0225442834138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4729867482161071E-3"/>
                  <c:y val="5.1127214170691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729867482161071E-3"/>
                  <c:y val="5.11231884057970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727319062181463E-3"/>
                  <c:y val="9.373214317788643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'1.1.1-1.1.3 educ básica'!$B$49:$F$49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'1.1.1-1.1.3 educ básica'!$B$61:$F$61</c:f>
              <c:numCache>
                <c:formatCode>#,##0</c:formatCode>
                <c:ptCount val="5"/>
                <c:pt idx="0">
                  <c:v>20</c:v>
                </c:pt>
                <c:pt idx="1">
                  <c:v>19</c:v>
                </c:pt>
                <c:pt idx="2">
                  <c:v>15</c:v>
                </c:pt>
                <c:pt idx="3">
                  <c:v>10</c:v>
                </c:pt>
                <c:pt idx="4">
                  <c:v>3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'1.1.1-1.1.3 educ básica'!$A$62</c:f>
              <c:strCache>
                <c:ptCount val="1"/>
                <c:pt idx="0">
                  <c:v>Jovens e adultos</c:v>
                </c:pt>
              </c:strCache>
            </c:strRef>
          </c:tx>
          <c:spPr>
            <a:solidFill>
              <a:srgbClr val="E0EACC"/>
            </a:solidFill>
          </c:spPr>
          <c:invertIfNegative val="0"/>
          <c:dLbls>
            <c:dLbl>
              <c:idx val="0"/>
              <c:layout>
                <c:manualLayout>
                  <c:x val="6.4729867482161366E-3"/>
                  <c:y val="9.7141706924315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4729867482161071E-3"/>
                  <c:y val="9.7141706924315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4729867482161071E-3"/>
                  <c:y val="9.7141706924315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729867482161071E-3"/>
                  <c:y val="0.102254428341384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72986748216226E-3"/>
                  <c:y val="9.7141706924315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'1.1.1-1.1.3 educ básica'!$B$49:$F$49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'1.1.1-1.1.3 educ básica'!$B$62:$F$62</c:f>
              <c:numCache>
                <c:formatCode>#,##0</c:formatCode>
                <c:ptCount val="5"/>
                <c:pt idx="0">
                  <c:v>1338</c:v>
                </c:pt>
                <c:pt idx="1">
                  <c:v>1289</c:v>
                </c:pt>
                <c:pt idx="2">
                  <c:v>1275</c:v>
                </c:pt>
                <c:pt idx="3">
                  <c:v>1331</c:v>
                </c:pt>
                <c:pt idx="4">
                  <c:v>1263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00"/>
        <c:shape val="box"/>
        <c:axId val="112455680"/>
        <c:axId val="112457216"/>
        <c:axId val="0"/>
      </c:bar3DChart>
      <c:catAx>
        <c:axId val="11245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rgbClr val="009200"/>
            </a:solidFill>
          </a:ln>
        </c:spPr>
        <c:txPr>
          <a:bodyPr/>
          <a:lstStyle/>
          <a:p>
            <a:pPr>
              <a:defRPr b="0"/>
            </a:pPr>
            <a:endParaRPr lang="pt-BR"/>
          </a:p>
        </c:txPr>
        <c:crossAx val="112457216"/>
        <c:crosses val="autoZero"/>
        <c:auto val="1"/>
        <c:lblAlgn val="ctr"/>
        <c:lblOffset val="100"/>
        <c:noMultiLvlLbl val="0"/>
      </c:catAx>
      <c:valAx>
        <c:axId val="112457216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9200"/>
            </a:solidFill>
          </a:ln>
        </c:spPr>
        <c:txPr>
          <a:bodyPr/>
          <a:lstStyle/>
          <a:p>
            <a:pPr>
              <a:defRPr b="0"/>
            </a:pPr>
            <a:endParaRPr lang="pt-BR"/>
          </a:p>
        </c:txPr>
        <c:crossAx val="1124556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0535932721712537E-2"/>
          <c:y val="0.93725644122383267"/>
          <c:w val="0.97120285423037733"/>
          <c:h val="6.2743558776167455E-2"/>
        </c:manualLayout>
      </c:layout>
      <c:overlay val="0"/>
      <c:txPr>
        <a:bodyPr/>
        <a:lstStyle/>
        <a:p>
          <a:pPr>
            <a:defRPr b="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450" b="1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20"/>
      <c:rotY val="30"/>
      <c:depthPercent val="90"/>
      <c:rAngAx val="1"/>
    </c:view3D>
    <c:floor>
      <c:thickness val="0"/>
      <c:spPr>
        <a:noFill/>
        <a:ln>
          <a:solidFill>
            <a:srgbClr val="0092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chemeClr val="accent3">
                <a:lumMod val="40000"/>
                <a:lumOff val="60000"/>
              </a:schemeClr>
            </a:gs>
            <a:gs pos="100000">
              <a:schemeClr val="bg1"/>
            </a:gs>
          </a:gsLst>
          <a:lin ang="5400000" scaled="1"/>
        </a:gradFill>
        <a:ln w="6350">
          <a:noFill/>
        </a:ln>
      </c:spPr>
    </c:sideWall>
    <c:backWall>
      <c:thickness val="0"/>
      <c:spPr>
        <a:gradFill>
          <a:gsLst>
            <a:gs pos="0">
              <a:schemeClr val="accent3">
                <a:lumMod val="40000"/>
                <a:lumOff val="60000"/>
              </a:schemeClr>
            </a:gs>
            <a:gs pos="100000">
              <a:schemeClr val="bg1"/>
            </a:gs>
          </a:gsLst>
          <a:lin ang="5400000" scaled="1"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5.7205409049854342E-2"/>
          <c:y val="1.2685656211703585E-2"/>
          <c:w val="0.94279459095014562"/>
          <c:h val="0.873070501871890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'1.1.1-1.1.3 educ básica'!$A$98</c:f>
              <c:strCache>
                <c:ptCount val="1"/>
                <c:pt idx="0">
                  <c:v>Indígena</c:v>
                </c:pt>
              </c:strCache>
            </c:strRef>
          </c:tx>
          <c:spPr>
            <a:solidFill>
              <a:srgbClr val="283214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9.0391685430421444E-3"/>
                  <c:y val="4.40581596561267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2987698609573983E-3"/>
                  <c:y val="2.6569546891042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675876807999096E-3"/>
                  <c:y val="6.72093319622441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2987698609573983E-3"/>
                  <c:y val="2.6573554364177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2030174661934406E-3"/>
                  <c:y val="4.06397850712007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352657004830943E-3"/>
                  <c:y val="9.4951851187272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1352657004830943E-3"/>
                  <c:y val="0.104447036305999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'1.1.1-1.1.3 educ básica'!$B$96:$F$96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'1.1.1-1.1.3 educ básica'!$B$98:$F$98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'1.1.1-1.1.3 educ básica'!$A$99</c:f>
              <c:strCache>
                <c:ptCount val="1"/>
                <c:pt idx="0">
                  <c:v>Infantil </c:v>
                </c:pt>
              </c:strCache>
            </c:strRef>
          </c:tx>
          <c:spPr>
            <a:solidFill>
              <a:srgbClr val="425321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5.9715808622422383E-3"/>
                  <c:y val="9.0927160969776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2987698609573983E-3"/>
                  <c:y val="9.9357281458463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2987698609573983E-3"/>
                  <c:y val="0.103079422507091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2987698609573983E-3"/>
                  <c:y val="9.9015844747284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351753615998175E-3"/>
                  <c:y val="9.5674413646568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352657004830943E-3"/>
                  <c:y val="4.74759255936359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1352657004830943E-3"/>
                  <c:y val="9.9699443746635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'1.1.1-1.1.3 educ básica'!$B$96:$F$96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'1.1.1-1.1.3 educ básica'!$B$99:$F$99</c:f>
              <c:numCache>
                <c:formatCode>#,##0</c:formatCode>
                <c:ptCount val="5"/>
                <c:pt idx="0">
                  <c:v>5402</c:v>
                </c:pt>
                <c:pt idx="1">
                  <c:v>5917</c:v>
                </c:pt>
                <c:pt idx="2">
                  <c:v>6103</c:v>
                </c:pt>
                <c:pt idx="3">
                  <c:v>6291</c:v>
                </c:pt>
                <c:pt idx="4">
                  <c:v>6433</c:v>
                </c:pt>
              </c:numCache>
            </c:numRef>
          </c:val>
        </c:ser>
        <c:ser>
          <c:idx val="2"/>
          <c:order val="2"/>
          <c:tx>
            <c:strRef>
              <c:f>'1.1.1-1.1.3 educ básica'!$A$102</c:f>
              <c:strCache>
                <c:ptCount val="1"/>
                <c:pt idx="0">
                  <c:v>Fundamental</c:v>
                </c:pt>
              </c:strCache>
            </c:strRef>
          </c:tx>
          <c:spPr>
            <a:solidFill>
              <a:srgbClr val="657F31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5.9718352860359501E-3"/>
                  <c:y val="0.10619563361757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2987698609573983E-3"/>
                  <c:y val="0.109878501429465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351753615998764E-3"/>
                  <c:y val="0.108510750848181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2987698609573983E-3"/>
                  <c:y val="0.10478901054686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2987698609575163E-3"/>
                  <c:y val="0.105853796159077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352657004830943E-3"/>
                  <c:y val="4.74759255936359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1352657004830943E-3"/>
                  <c:y val="0.104447036305999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'1.1.1-1.1.3 educ básica'!$B$96:$F$96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'1.1.1-1.1.3 educ básica'!$B$102:$F$102</c:f>
              <c:numCache>
                <c:formatCode>#,##0</c:formatCode>
                <c:ptCount val="5"/>
                <c:pt idx="0">
                  <c:v>22922</c:v>
                </c:pt>
                <c:pt idx="1">
                  <c:v>22579</c:v>
                </c:pt>
                <c:pt idx="2">
                  <c:v>22305</c:v>
                </c:pt>
                <c:pt idx="3">
                  <c:v>21937</c:v>
                </c:pt>
                <c:pt idx="4">
                  <c:v>21680</c:v>
                </c:pt>
              </c:numCache>
            </c:numRef>
          </c:val>
        </c:ser>
        <c:ser>
          <c:idx val="3"/>
          <c:order val="3"/>
          <c:tx>
            <c:strRef>
              <c:f>'1.1.1-1.1.3 educ básica'!$A$105</c:f>
              <c:strCache>
                <c:ptCount val="1"/>
                <c:pt idx="0">
                  <c:v>Médio</c:v>
                </c:pt>
              </c:strCache>
            </c:strRef>
          </c:tx>
          <c:spPr>
            <a:solidFill>
              <a:srgbClr val="7D9D3D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1351753615998175E-3"/>
                  <c:y val="0.10110614273497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2987698609573983E-3"/>
                  <c:y val="9.96995196642699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351753615998175E-3"/>
                  <c:y val="9.8331368335672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351753615998175E-3"/>
                  <c:y val="9.9357281458463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351753615999354E-3"/>
                  <c:y val="9.5674814393881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350241545893736E-3"/>
                  <c:y val="4.74759255936359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067632850241548E-3"/>
                  <c:y val="0.104447036305999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'1.1.1-1.1.3 educ básica'!$B$96:$F$96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'1.1.1-1.1.3 educ básica'!$B$105:$F$105</c:f>
              <c:numCache>
                <c:formatCode>#,##0</c:formatCode>
                <c:ptCount val="5"/>
                <c:pt idx="0">
                  <c:v>5442</c:v>
                </c:pt>
                <c:pt idx="1">
                  <c:v>5229</c:v>
                </c:pt>
                <c:pt idx="2">
                  <c:v>5587</c:v>
                </c:pt>
                <c:pt idx="3">
                  <c:v>5952</c:v>
                </c:pt>
                <c:pt idx="4">
                  <c:v>5573</c:v>
                </c:pt>
              </c:numCache>
            </c:numRef>
          </c:val>
        </c:ser>
        <c:ser>
          <c:idx val="4"/>
          <c:order val="4"/>
          <c:tx>
            <c:strRef>
              <c:f>'1.1.1-1.1.3 educ básica'!$A$106</c:f>
              <c:strCache>
                <c:ptCount val="1"/>
                <c:pt idx="0">
                  <c:v>Profissional </c:v>
                </c:pt>
              </c:strCache>
            </c:strRef>
          </c:tx>
          <c:spPr>
            <a:solidFill>
              <a:srgbClr val="9FC15B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1352657004830943E-3"/>
                  <c:y val="9.4951851187272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2987698609573983E-3"/>
                  <c:y val="8.0886837775083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351753615998175E-3"/>
                  <c:y val="6.720933196224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351753615998175E-3"/>
                  <c:y val="7.74684631901579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351753615998175E-3"/>
                  <c:y val="8.8112311839118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352657004832079E-3"/>
                  <c:y val="9.4951851187272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1352657004830943E-3"/>
                  <c:y val="0.104447036305999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'1.1.1-1.1.3 educ básica'!$B$96:$F$96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'1.1.1-1.1.3 educ básica'!$B$106:$F$106</c:f>
              <c:numCache>
                <c:formatCode>#,##0</c:formatCode>
                <c:ptCount val="5"/>
                <c:pt idx="0">
                  <c:v>328</c:v>
                </c:pt>
                <c:pt idx="1">
                  <c:v>291</c:v>
                </c:pt>
                <c:pt idx="2">
                  <c:v>289</c:v>
                </c:pt>
                <c:pt idx="3">
                  <c:v>607</c:v>
                </c:pt>
                <c:pt idx="4">
                  <c:v>1567</c:v>
                </c:pt>
              </c:numCache>
            </c:numRef>
          </c:val>
        </c:ser>
        <c:ser>
          <c:idx val="5"/>
          <c:order val="5"/>
          <c:tx>
            <c:strRef>
              <c:f>'1.1.1-1.1.3 educ básica'!$A$107</c:f>
              <c:strCache>
                <c:ptCount val="1"/>
                <c:pt idx="0">
                  <c:v>Especial</c:v>
                </c:pt>
              </c:strCache>
            </c:strRef>
          </c:tx>
          <c:spPr>
            <a:solidFill>
              <a:srgbClr val="BED58F"/>
            </a:solidFill>
          </c:spPr>
          <c:invertIfNegative val="0"/>
          <c:dLbls>
            <c:dLbl>
              <c:idx val="0"/>
              <c:layout>
                <c:manualLayout>
                  <c:x val="6.4623643603149783E-3"/>
                  <c:y val="5.0894908825978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3118218015748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3118218015748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62364360314978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932921166787527E-3"/>
                  <c:y val="5.0894908825978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'1.1.1-1.1.3 educ básica'!$B$96:$F$96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'1.1.1-1.1.3 educ básica'!$B$107:$F$107</c:f>
              <c:numCache>
                <c:formatCode>#,##0</c:formatCode>
                <c:ptCount val="5"/>
                <c:pt idx="0">
                  <c:v>73</c:v>
                </c:pt>
                <c:pt idx="1">
                  <c:v>66</c:v>
                </c:pt>
                <c:pt idx="2">
                  <c:v>57</c:v>
                </c:pt>
                <c:pt idx="3">
                  <c:v>37</c:v>
                </c:pt>
                <c:pt idx="4">
                  <c:v>13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'1.1.1-1.1.3 educ básica'!$A$108</c:f>
              <c:strCache>
                <c:ptCount val="1"/>
                <c:pt idx="0">
                  <c:v>Jovens e adultos</c:v>
                </c:pt>
              </c:strCache>
            </c:strRef>
          </c:tx>
          <c:spPr>
            <a:solidFill>
              <a:srgbClr val="DBE7C3"/>
            </a:solidFill>
          </c:spPr>
          <c:invertIfNegative val="0"/>
          <c:dLbls>
            <c:dLbl>
              <c:idx val="0"/>
              <c:layout>
                <c:manualLayout>
                  <c:x val="6.4623643603149783E-3"/>
                  <c:y val="8.6521345004163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4623643603149783E-3"/>
                  <c:y val="9.1610835886761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4623643603149783E-3"/>
                  <c:y val="9.1610835886761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623643603149783E-3"/>
                  <c:y val="9.1610835886761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935465404725859E-3"/>
                  <c:y val="9.6700326769359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'1.1.1-1.1.3 educ básica'!$B$96:$F$96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'1.1.1-1.1.3 educ básica'!$B$108:$F$108</c:f>
              <c:numCache>
                <c:formatCode>#,##0</c:formatCode>
                <c:ptCount val="5"/>
                <c:pt idx="0">
                  <c:v>6036</c:v>
                </c:pt>
                <c:pt idx="1">
                  <c:v>5952</c:v>
                </c:pt>
                <c:pt idx="2">
                  <c:v>5989</c:v>
                </c:pt>
                <c:pt idx="3">
                  <c:v>5440</c:v>
                </c:pt>
                <c:pt idx="4">
                  <c:v>5307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00"/>
        <c:shape val="box"/>
        <c:axId val="113751168"/>
        <c:axId val="113752704"/>
        <c:axId val="0"/>
      </c:bar3DChart>
      <c:catAx>
        <c:axId val="11375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rgbClr val="009200"/>
            </a:solidFill>
          </a:ln>
        </c:spPr>
        <c:txPr>
          <a:bodyPr/>
          <a:lstStyle/>
          <a:p>
            <a:pPr>
              <a:defRPr b="0"/>
            </a:pPr>
            <a:endParaRPr lang="pt-BR"/>
          </a:p>
        </c:txPr>
        <c:crossAx val="113752704"/>
        <c:crosses val="autoZero"/>
        <c:auto val="1"/>
        <c:lblAlgn val="ctr"/>
        <c:lblOffset val="100"/>
        <c:noMultiLvlLbl val="0"/>
      </c:catAx>
      <c:valAx>
        <c:axId val="113752704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9200"/>
            </a:solidFill>
          </a:ln>
        </c:spPr>
        <c:txPr>
          <a:bodyPr/>
          <a:lstStyle/>
          <a:p>
            <a:pPr>
              <a:defRPr b="0"/>
            </a:pPr>
            <a:endParaRPr lang="pt-BR"/>
          </a:p>
        </c:txPr>
        <c:crossAx val="113751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725934689412164E-2"/>
          <c:y val="0.94163836722720529"/>
          <c:w val="0.86470505921713825"/>
          <c:h val="4.8182651007598984E-2"/>
        </c:manualLayout>
      </c:layout>
      <c:overlay val="0"/>
      <c:txPr>
        <a:bodyPr/>
        <a:lstStyle/>
        <a:p>
          <a:pPr>
            <a:defRPr b="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450" b="1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20"/>
      <c:rotY val="30"/>
      <c:depthPercent val="90"/>
      <c:rAngAx val="1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chemeClr val="accent3">
                <a:lumMod val="40000"/>
                <a:lumOff val="60000"/>
              </a:schemeClr>
            </a:gs>
            <a:gs pos="100000">
              <a:schemeClr val="bg1"/>
            </a:gs>
          </a:gsLst>
          <a:lin ang="5400000" scaled="1"/>
        </a:gradFill>
        <a:ln w="6350">
          <a:noFill/>
        </a:ln>
      </c:spPr>
    </c:sideWall>
    <c:backWall>
      <c:thickness val="0"/>
      <c:spPr>
        <a:gradFill>
          <a:gsLst>
            <a:gs pos="0">
              <a:schemeClr val="accent3">
                <a:lumMod val="40000"/>
                <a:lumOff val="60000"/>
              </a:schemeClr>
            </a:gs>
            <a:gs pos="100000">
              <a:schemeClr val="bg1"/>
            </a:gs>
          </a:gsLst>
          <a:lin ang="5400000" scaled="1"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6.4620795107033641E-2"/>
          <c:y val="9.5016100000849604E-2"/>
          <c:w val="0.93537920489296633"/>
          <c:h val="0.815727307778046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'1.1.1-1.1.3 educ básica'!$A$9</c:f>
              <c:strCache>
                <c:ptCount val="1"/>
                <c:pt idx="0">
                  <c:v>Infantil </c:v>
                </c:pt>
              </c:strCache>
            </c:strRef>
          </c:tx>
          <c:spPr>
            <a:solidFill>
              <a:srgbClr val="303C18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067632850241548E-3"/>
                  <c:y val="0.11288888888888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352657004830943E-3"/>
                  <c:y val="0.13640740740740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352657004830943E-3"/>
                  <c:y val="0.131703703703703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9663608562691133E-3"/>
                  <c:y val="0.117004629629629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2028542303771704E-3"/>
                  <c:y val="0.117200617283950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352657004830943E-3"/>
                  <c:y val="0.112888888888888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'1.1.1-1.1.3 educ básica'!$B$7:$F$7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'1.1.1-1.1.3 educ básica'!$B$9:$F$9</c:f>
              <c:numCache>
                <c:formatCode>#,##0</c:formatCode>
                <c:ptCount val="5"/>
                <c:pt idx="0">
                  <c:v>104376</c:v>
                </c:pt>
                <c:pt idx="1">
                  <c:v>110705</c:v>
                </c:pt>
                <c:pt idx="2">
                  <c:v>114157</c:v>
                </c:pt>
                <c:pt idx="3">
                  <c:v>115829</c:v>
                </c:pt>
                <c:pt idx="4">
                  <c:v>115103</c:v>
                </c:pt>
              </c:numCache>
            </c:numRef>
          </c:val>
        </c:ser>
        <c:ser>
          <c:idx val="1"/>
          <c:order val="1"/>
          <c:tx>
            <c:strRef>
              <c:f>'1.1.1-1.1.3 educ básica'!$A$12</c:f>
              <c:strCache>
                <c:ptCount val="1"/>
                <c:pt idx="0">
                  <c:v>Fundamental</c:v>
                </c:pt>
              </c:strCache>
            </c:strRef>
          </c:tx>
          <c:spPr>
            <a:solidFill>
              <a:srgbClr val="516529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067632850241548E-3"/>
                  <c:y val="0.11759259259259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353211009174333E-3"/>
                  <c:y val="0.116808641975308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3040265035677881E-3"/>
                  <c:y val="0.11680825617283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9663608562691133E-3"/>
                  <c:y val="0.11210493827160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9663608562691133E-3"/>
                  <c:y val="0.107205246913580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352657004830943E-3"/>
                  <c:y val="0.117592592592592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'1.1.1-1.1.3 educ básica'!$B$7:$F$7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'1.1.1-1.1.3 educ básica'!$B$12:$F$12</c:f>
              <c:numCache>
                <c:formatCode>#,##0</c:formatCode>
                <c:ptCount val="5"/>
                <c:pt idx="0">
                  <c:v>612764</c:v>
                </c:pt>
                <c:pt idx="1">
                  <c:v>589647</c:v>
                </c:pt>
                <c:pt idx="2">
                  <c:v>564168</c:v>
                </c:pt>
                <c:pt idx="3">
                  <c:v>538984</c:v>
                </c:pt>
                <c:pt idx="4">
                  <c:v>510732</c:v>
                </c:pt>
              </c:numCache>
            </c:numRef>
          </c:val>
        </c:ser>
        <c:ser>
          <c:idx val="2"/>
          <c:order val="2"/>
          <c:tx>
            <c:strRef>
              <c:f>'1.1.1-1.1.3 educ básica'!$A$15</c:f>
              <c:strCache>
                <c:ptCount val="1"/>
                <c:pt idx="0">
                  <c:v>Médio</c:v>
                </c:pt>
              </c:strCache>
            </c:strRef>
          </c:tx>
          <c:spPr>
            <a:solidFill>
              <a:srgbClr val="728F39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1352657004830943E-3"/>
                  <c:y val="0.122296296296296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352657004830943E-3"/>
                  <c:y val="0.13640740740740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352657004830943E-3"/>
                  <c:y val="0.131703333333333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353211009174333E-3"/>
                  <c:y val="0.12660802469135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9661060142711534E-3"/>
                  <c:y val="0.112300925925925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352657004832079E-3"/>
                  <c:y val="0.112888888888888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'1.1.1-1.1.3 educ básica'!$B$7:$F$7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'1.1.1-1.1.3 educ básica'!$B$15:$F$15</c:f>
              <c:numCache>
                <c:formatCode>#,##0</c:formatCode>
                <c:ptCount val="5"/>
                <c:pt idx="0">
                  <c:v>134045</c:v>
                </c:pt>
                <c:pt idx="1">
                  <c:v>131801</c:v>
                </c:pt>
                <c:pt idx="2">
                  <c:v>129996</c:v>
                </c:pt>
                <c:pt idx="3">
                  <c:v>127981</c:v>
                </c:pt>
                <c:pt idx="4">
                  <c:v>116987</c:v>
                </c:pt>
              </c:numCache>
            </c:numRef>
          </c:val>
        </c:ser>
        <c:ser>
          <c:idx val="3"/>
          <c:order val="3"/>
          <c:tx>
            <c:strRef>
              <c:f>'1.1.1-1.1.3 educ básica'!$A$16</c:f>
              <c:strCache>
                <c:ptCount val="1"/>
                <c:pt idx="0">
                  <c:v>Profissional </c:v>
                </c:pt>
              </c:strCache>
            </c:strRef>
          </c:tx>
          <c:spPr>
            <a:solidFill>
              <a:srgbClr val="91B549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3040265035677881E-3"/>
                  <c:y val="4.5077160493827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353211009174333E-3"/>
                  <c:y val="4.31172839506173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353211009174333E-3"/>
                  <c:y val="4.31172839506173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202898550724644E-3"/>
                  <c:y val="9.40740740740749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202898550724644E-3"/>
                  <c:y val="9.40740740740741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352657004830943E-3"/>
                  <c:y val="0.1128885185185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'1.1.1-1.1.3 educ básica'!$B$7:$F$7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'1.1.1-1.1.3 educ básica'!$B$16:$F$16</c:f>
              <c:numCache>
                <c:formatCode>#,##0</c:formatCode>
                <c:ptCount val="5"/>
                <c:pt idx="0">
                  <c:v>4670</c:v>
                </c:pt>
                <c:pt idx="1">
                  <c:v>9409</c:v>
                </c:pt>
                <c:pt idx="2">
                  <c:v>4875</c:v>
                </c:pt>
                <c:pt idx="3">
                  <c:v>15927</c:v>
                </c:pt>
                <c:pt idx="4">
                  <c:v>22523</c:v>
                </c:pt>
              </c:numCache>
            </c:numRef>
          </c:val>
        </c:ser>
        <c:ser>
          <c:idx val="4"/>
          <c:order val="4"/>
          <c:tx>
            <c:strRef>
              <c:f>'1.1.1-1.1.3 educ básica'!$A$17</c:f>
              <c:strCache>
                <c:ptCount val="1"/>
                <c:pt idx="0">
                  <c:v>Especial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0675331294597354E-3"/>
                  <c:y val="-5.09567901234576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675331294597354E-3"/>
                  <c:y val="-9.79938271604938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675331294597354E-3"/>
                  <c:y val="-5.4876543209876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353211009174333E-3"/>
                  <c:y val="3.9197530864197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352657004832079E-3"/>
                  <c:y val="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352657004830943E-3"/>
                  <c:y val="0.11759259259259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'1.1.1-1.1.3 educ básica'!$B$7:$F$7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'1.1.1-1.1.3 educ básica'!$B$17:$F$17</c:f>
              <c:numCache>
                <c:formatCode>#,##0</c:formatCode>
                <c:ptCount val="5"/>
                <c:pt idx="0">
                  <c:v>533</c:v>
                </c:pt>
                <c:pt idx="1">
                  <c:v>609</c:v>
                </c:pt>
                <c:pt idx="2">
                  <c:v>391</c:v>
                </c:pt>
                <c:pt idx="3">
                  <c:v>364</c:v>
                </c:pt>
                <c:pt idx="4">
                  <c:v>15907</c:v>
                </c:pt>
              </c:numCache>
            </c:numRef>
          </c:val>
        </c:ser>
        <c:ser>
          <c:idx val="5"/>
          <c:order val="5"/>
          <c:tx>
            <c:strRef>
              <c:f>'1.1.1-1.1.3 educ básica'!$A$18</c:f>
              <c:strCache>
                <c:ptCount val="1"/>
                <c:pt idx="0">
                  <c:v>Jovens e adultos</c:v>
                </c:pt>
              </c:strCache>
            </c:strRef>
          </c:tx>
          <c:spPr>
            <a:solidFill>
              <a:srgbClr val="E0EACC"/>
            </a:solidFill>
          </c:spPr>
          <c:invertIfNegative val="0"/>
          <c:dLbls>
            <c:dLbl>
              <c:idx val="0"/>
              <c:layout>
                <c:manualLayout>
                  <c:x val="6.4729867482161071E-3"/>
                  <c:y val="0.1126929012345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4729867482161661E-3"/>
                  <c:y val="0.10779320987654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4729867482161071E-3"/>
                  <c:y val="0.107793209876543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729867482161071E-3"/>
                  <c:y val="0.107793209876543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729867482161071E-3"/>
                  <c:y val="0.107793209876543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'1.1.1-1.1.3 educ básica'!$B$7:$F$7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'1.1.1-1.1.3 educ básica'!$B$18:$F$18</c:f>
              <c:numCache>
                <c:formatCode>#,##0</c:formatCode>
                <c:ptCount val="5"/>
                <c:pt idx="0">
                  <c:v>110270</c:v>
                </c:pt>
                <c:pt idx="1">
                  <c:v>103833</c:v>
                </c:pt>
                <c:pt idx="2">
                  <c:v>100905</c:v>
                </c:pt>
                <c:pt idx="3">
                  <c:v>113655</c:v>
                </c:pt>
                <c:pt idx="4">
                  <c:v>110945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00"/>
        <c:shape val="box"/>
        <c:axId val="113529984"/>
        <c:axId val="113531520"/>
        <c:axId val="0"/>
      </c:bar3DChart>
      <c:catAx>
        <c:axId val="11352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rgbClr val="009200"/>
            </a:solidFill>
          </a:ln>
        </c:spPr>
        <c:txPr>
          <a:bodyPr/>
          <a:lstStyle/>
          <a:p>
            <a:pPr>
              <a:defRPr b="0"/>
            </a:pPr>
            <a:endParaRPr lang="pt-BR"/>
          </a:p>
        </c:txPr>
        <c:crossAx val="113531520"/>
        <c:crosses val="autoZero"/>
        <c:auto val="1"/>
        <c:lblAlgn val="ctr"/>
        <c:lblOffset val="100"/>
        <c:noMultiLvlLbl val="0"/>
      </c:catAx>
      <c:valAx>
        <c:axId val="113531520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6350">
            <a:solidFill>
              <a:srgbClr val="009200"/>
            </a:solidFill>
          </a:ln>
        </c:spPr>
        <c:txPr>
          <a:bodyPr/>
          <a:lstStyle/>
          <a:p>
            <a:pPr>
              <a:defRPr b="0"/>
            </a:pPr>
            <a:endParaRPr lang="pt-BR"/>
          </a:p>
        </c:txPr>
        <c:crossAx val="113529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3536187563710502E-2"/>
          <c:y val="0.94603880102227622"/>
          <c:w val="0.9540425586136595"/>
          <c:h val="4.5255182687168834E-2"/>
        </c:manualLayout>
      </c:layout>
      <c:overlay val="0"/>
      <c:txPr>
        <a:bodyPr/>
        <a:lstStyle/>
        <a:p>
          <a:pPr>
            <a:defRPr b="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450" b="1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52" footer="0.31496062000000552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0"/>
      <c:rotY val="30"/>
      <c:depthPercent val="50"/>
      <c:rAngAx val="1"/>
    </c:view3D>
    <c:floor>
      <c:thickness val="0"/>
      <c:spPr>
        <a:noFill/>
        <a:ln w="6350">
          <a:solidFill>
            <a:srgbClr val="0092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3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3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6.4737767584097855E-2"/>
          <c:y val="1.5653373372604924E-2"/>
          <c:w val="0.86729587155963317"/>
          <c:h val="0.9132844923506133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'1.2.1-1.2.3 ensino sup'!$B$26:$B$26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B4A1E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1183703936512935E-3"/>
                  <c:y val="7.176463009571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183703936512935E-3"/>
                  <c:y val="6.6980321422665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('1.2.1-1.2.3 ensino sup'!$A$32,'1.2.1-1.2.3 ensino sup'!$A$62)</c:f>
              <c:strCache>
                <c:ptCount val="2"/>
                <c:pt idx="0">
                  <c:v>Matrícula total</c:v>
                </c:pt>
                <c:pt idx="1">
                  <c:v>Ingressos</c:v>
                </c:pt>
              </c:strCache>
            </c:strRef>
          </c:cat>
          <c:val>
            <c:numRef>
              <c:f>('1.2.1-1.2.3 ensino sup'!$B$32,'1.2.1-1.2.3 ensino sup'!$B$62)</c:f>
              <c:numCache>
                <c:formatCode>#,##0</c:formatCode>
                <c:ptCount val="2"/>
                <c:pt idx="0">
                  <c:v>87064</c:v>
                </c:pt>
                <c:pt idx="1">
                  <c:v>26762</c:v>
                </c:pt>
              </c:numCache>
            </c:numRef>
          </c:val>
        </c:ser>
        <c:ser>
          <c:idx val="1"/>
          <c:order val="1"/>
          <c:tx>
            <c:strRef>
              <c:f>'1.2.1-1.2.3 ensino sup'!$C$26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5D7430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23674078730262E-3"/>
                  <c:y val="6.219601274961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3551111809538779E-3"/>
                  <c:y val="5.7411704076569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('1.2.1-1.2.3 ensino sup'!$A$32,'1.2.1-1.2.3 ensino sup'!$A$62)</c:f>
              <c:strCache>
                <c:ptCount val="2"/>
                <c:pt idx="0">
                  <c:v>Matrícula total</c:v>
                </c:pt>
                <c:pt idx="1">
                  <c:v>Ingressos</c:v>
                </c:pt>
              </c:strCache>
            </c:strRef>
          </c:cat>
          <c:val>
            <c:numRef>
              <c:f>('1.2.1-1.2.3 ensino sup'!$C$32,'1.2.1-1.2.3 ensino sup'!$C$62)</c:f>
              <c:numCache>
                <c:formatCode>#,##0</c:formatCode>
                <c:ptCount val="2"/>
                <c:pt idx="0">
                  <c:v>92255</c:v>
                </c:pt>
                <c:pt idx="1">
                  <c:v>29281</c:v>
                </c:pt>
              </c:numCache>
            </c:numRef>
          </c:val>
        </c:ser>
        <c:ser>
          <c:idx val="2"/>
          <c:order val="2"/>
          <c:tx>
            <c:strRef>
              <c:f>'1.2.1-1.2.3 ensino sup'!$D$26:$D$26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78953D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9.3551111809538779E-3"/>
                  <c:y val="6.219601274961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3551111809538779E-3"/>
                  <c:y val="6.6980321422665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('1.2.1-1.2.3 ensino sup'!$A$32,'1.2.1-1.2.3 ensino sup'!$A$62)</c:f>
              <c:strCache>
                <c:ptCount val="2"/>
                <c:pt idx="0">
                  <c:v>Matrícula total</c:v>
                </c:pt>
                <c:pt idx="1">
                  <c:v>Ingressos</c:v>
                </c:pt>
              </c:strCache>
            </c:strRef>
          </c:cat>
          <c:val>
            <c:numRef>
              <c:f>('1.2.1-1.2.3 ensino sup'!$D$32,'1.2.1-1.2.3 ensino sup'!$D$62)</c:f>
              <c:numCache>
                <c:formatCode>#,##0</c:formatCode>
                <c:ptCount val="2"/>
                <c:pt idx="0">
                  <c:v>98165</c:v>
                </c:pt>
                <c:pt idx="1">
                  <c:v>31271</c:v>
                </c:pt>
              </c:numCache>
            </c:numRef>
          </c:val>
        </c:ser>
        <c:ser>
          <c:idx val="3"/>
          <c:order val="3"/>
          <c:tx>
            <c:strRef>
              <c:f>'1.2.1-1.2.3 ensino sup'!$E$26:$E$26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CBC5C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9.3551111809538779E-3"/>
                  <c:y val="5.741170407657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2367407873025905E-3"/>
                  <c:y val="5.741170407657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('1.2.1-1.2.3 ensino sup'!$A$32,'1.2.1-1.2.3 ensino sup'!$A$62)</c:f>
              <c:strCache>
                <c:ptCount val="2"/>
                <c:pt idx="0">
                  <c:v>Matrícula total</c:v>
                </c:pt>
                <c:pt idx="1">
                  <c:v>Ingressos</c:v>
                </c:pt>
              </c:strCache>
            </c:strRef>
          </c:cat>
          <c:val>
            <c:numRef>
              <c:f>('1.2.1-1.2.3 ensino sup'!$E$32,'1.2.1-1.2.3 ensino sup'!$E$62)</c:f>
              <c:numCache>
                <c:formatCode>#,##0</c:formatCode>
                <c:ptCount val="2"/>
                <c:pt idx="0">
                  <c:v>101198</c:v>
                </c:pt>
                <c:pt idx="1">
                  <c:v>34339</c:v>
                </c:pt>
              </c:numCache>
            </c:numRef>
          </c:val>
        </c:ser>
        <c:ser>
          <c:idx val="4"/>
          <c:order val="4"/>
          <c:tx>
            <c:strRef>
              <c:f>'1.2.1-1.2.3 ensino sup'!$F$26:$F$26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DBE7C3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9.3551111809538779E-3"/>
                  <c:y val="5.741170407657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47348157460506E-2"/>
                  <c:y val="5.741170407657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('1.2.1-1.2.3 ensino sup'!$A$32,'1.2.1-1.2.3 ensino sup'!$A$62)</c:f>
              <c:strCache>
                <c:ptCount val="2"/>
                <c:pt idx="0">
                  <c:v>Matrícula total</c:v>
                </c:pt>
                <c:pt idx="1">
                  <c:v>Ingressos</c:v>
                </c:pt>
              </c:strCache>
            </c:strRef>
          </c:cat>
          <c:val>
            <c:numRef>
              <c:f>('1.2.1-1.2.3 ensino sup'!$F$32,'1.2.1-1.2.3 ensino sup'!$F$62)</c:f>
              <c:numCache>
                <c:formatCode>#,##0</c:formatCode>
                <c:ptCount val="2"/>
                <c:pt idx="0">
                  <c:v>101389</c:v>
                </c:pt>
                <c:pt idx="1">
                  <c:v>31051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gapDepth val="100"/>
        <c:shape val="box"/>
        <c:axId val="113801856"/>
        <c:axId val="113820032"/>
        <c:axId val="0"/>
      </c:bar3DChart>
      <c:catAx>
        <c:axId val="11380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9200"/>
            </a:solidFill>
          </a:ln>
        </c:spPr>
        <c:txPr>
          <a:bodyPr rot="0" vert="horz"/>
          <a:lstStyle/>
          <a:p>
            <a:pPr>
              <a:defRPr b="0"/>
            </a:pPr>
            <a:endParaRPr lang="pt-BR"/>
          </a:p>
        </c:txPr>
        <c:crossAx val="11382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820032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9200"/>
            </a:solidFill>
          </a:ln>
        </c:spPr>
        <c:txPr>
          <a:bodyPr rot="0" vert="horz"/>
          <a:lstStyle/>
          <a:p>
            <a:pPr>
              <a:defRPr b="0"/>
            </a:pPr>
            <a:endParaRPr lang="pt-BR"/>
          </a:p>
        </c:txPr>
        <c:crossAx val="1138018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93934454638124365"/>
          <c:y val="0.34849142915416953"/>
          <c:w val="4.8694189602446439E-2"/>
          <c:h val="0.4238252760280371"/>
        </c:manualLayout>
      </c:layout>
      <c:overlay val="0"/>
      <c:txPr>
        <a:bodyPr/>
        <a:lstStyle/>
        <a:p>
          <a:pPr>
            <a:defRPr b="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450" b="1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65" footer="0.49212598500000765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0"/>
      <c:rotY val="30"/>
      <c:depthPercent val="90"/>
      <c:rAngAx val="1"/>
    </c:view3D>
    <c:floor>
      <c:thickness val="0"/>
      <c:spPr>
        <a:noFill/>
        <a:ln>
          <a:solidFill>
            <a:srgbClr val="0092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9BBB59">
                <a:lumMod val="40000"/>
                <a:lumOff val="60000"/>
              </a:srgbClr>
            </a:gs>
            <a:gs pos="100000">
              <a:sysClr val="window" lastClr="FFFFFF"/>
            </a:gs>
          </a:gsLst>
          <a:lin ang="5400000" scaled="1"/>
        </a:gradFill>
        <a:ln>
          <a:noFill/>
        </a:ln>
      </c:spPr>
    </c:sideWall>
    <c:backWall>
      <c:thickness val="0"/>
      <c:spPr>
        <a:gradFill>
          <a:gsLst>
            <a:gs pos="0">
              <a:srgbClr val="9BBB59">
                <a:lumMod val="40000"/>
                <a:lumOff val="60000"/>
              </a:srgbClr>
            </a:gs>
            <a:gs pos="100000">
              <a:sysClr val="window" lastClr="FFFFFF"/>
            </a:gs>
          </a:gsLst>
          <a:lin ang="5400000" scaled="1"/>
        </a:gradFill>
        <a:ln>
          <a:noFill/>
        </a:ln>
      </c:spPr>
    </c:backWall>
    <c:plotArea>
      <c:layout>
        <c:manualLayout>
          <c:layoutTarget val="inner"/>
          <c:xMode val="edge"/>
          <c:yMode val="edge"/>
          <c:x val="7.6432491696494798E-2"/>
          <c:y val="2.8134920634920641E-2"/>
          <c:w val="0.9235675083035052"/>
          <c:h val="0.806414301715692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'3.1-3.3 eleitores'!$A$6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465723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1620795107033659E-3"/>
                  <c:y val="0.235672638912856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810397553516838E-3"/>
                  <c:y val="0.245388227095044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620795107033659E-3"/>
                  <c:y val="0.235672638912856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620795107033659E-3"/>
                  <c:y val="0.235672638912856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0810397553516838E-3"/>
                  <c:y val="0.244134301916133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'3.1-3.3 eleitores'!$B$4:$F$4</c:f>
              <c:numCache>
                <c:formatCode>0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'3.1-3.3 eleitores'!$B$6:$F$6</c:f>
              <c:numCache>
                <c:formatCode>#,##0</c:formatCode>
                <c:ptCount val="5"/>
                <c:pt idx="0">
                  <c:v>972233</c:v>
                </c:pt>
                <c:pt idx="1">
                  <c:v>856111</c:v>
                </c:pt>
                <c:pt idx="2">
                  <c:v>897127</c:v>
                </c:pt>
                <c:pt idx="3">
                  <c:v>926724</c:v>
                </c:pt>
                <c:pt idx="4">
                  <c:v>954347</c:v>
                </c:pt>
              </c:numCache>
            </c:numRef>
          </c:val>
        </c:ser>
        <c:ser>
          <c:idx val="1"/>
          <c:order val="1"/>
          <c:tx>
            <c:strRef>
              <c:f>'3.1-3.3 eleitores'!$A$7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rgbClr val="83A343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1620572537602804E-3"/>
                  <c:y val="0.237866455381168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620572537603108E-3"/>
                  <c:y val="0.223450306570188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620572537603108E-3"/>
                  <c:y val="0.237866455381168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620572537603108E-3"/>
                  <c:y val="0.23065838097567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620572537603108E-3"/>
                  <c:y val="0.223450306570188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'3.1-3.3 eleitores'!$B$4:$F$4</c:f>
              <c:numCache>
                <c:formatCode>0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'3.1-3.3 eleitores'!$B$7:$F$7</c:f>
              <c:numCache>
                <c:formatCode>#,##0</c:formatCode>
                <c:ptCount val="5"/>
                <c:pt idx="0">
                  <c:v>1090281</c:v>
                </c:pt>
                <c:pt idx="1">
                  <c:v>1005308</c:v>
                </c:pt>
                <c:pt idx="2">
                  <c:v>1040024</c:v>
                </c:pt>
                <c:pt idx="3">
                  <c:v>1069757</c:v>
                </c:pt>
                <c:pt idx="4">
                  <c:v>1096740</c:v>
                </c:pt>
              </c:numCache>
            </c:numRef>
          </c:val>
        </c:ser>
        <c:ser>
          <c:idx val="2"/>
          <c:order val="2"/>
          <c:tx>
            <c:strRef>
              <c:f>'3.1-3.3 eleitores'!$A$8</c:f>
              <c:strCache>
                <c:ptCount val="1"/>
                <c:pt idx="0">
                  <c:v>Não informado</c:v>
                </c:pt>
              </c:strCache>
            </c:strRef>
          </c:tx>
          <c:spPr>
            <a:solidFill>
              <a:srgbClr val="D2E1B5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1.5405143134400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48617176128094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405143134400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8486171761280944E-2"/>
                  <c:y val="7.2080744054899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1567200388161092E-2"/>
                  <c:y val="7.2080744054899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'3.1-3.3 eleitores'!$B$4:$F$4</c:f>
              <c:numCache>
                <c:formatCode>0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'3.1-3.3 eleitores'!$B$8:$F$8</c:f>
              <c:numCache>
                <c:formatCode>#,##0</c:formatCode>
                <c:ptCount val="5"/>
                <c:pt idx="0">
                  <c:v>387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00"/>
        <c:shape val="box"/>
        <c:axId val="113992064"/>
        <c:axId val="113993600"/>
        <c:axId val="0"/>
      </c:bar3DChart>
      <c:catAx>
        <c:axId val="1139920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13993600"/>
        <c:crosses val="autoZero"/>
        <c:auto val="1"/>
        <c:lblAlgn val="ctr"/>
        <c:lblOffset val="100"/>
        <c:noMultiLvlLbl val="0"/>
      </c:catAx>
      <c:valAx>
        <c:axId val="1139936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13992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006976975979271"/>
          <c:y val="0.91163770685579193"/>
          <c:w val="0.69124314761287764"/>
          <c:h val="8.0861702127659627E-2"/>
        </c:manualLayout>
      </c:layout>
      <c:overlay val="0"/>
    </c:legend>
    <c:plotVisOnly val="1"/>
    <c:dispBlanksAs val="gap"/>
    <c:showDLblsOverMax val="0"/>
  </c:chart>
  <c:spPr>
    <a:ln>
      <a:noFill/>
    </a:ln>
    <a:effectLst/>
  </c:spPr>
  <c:txPr>
    <a:bodyPr/>
    <a:lstStyle/>
    <a:p>
      <a:pPr>
        <a:defRPr sz="45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352" footer="0.31496062000000352"/>
    <c:pageSetup orientation="portrait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0"/>
      <c:rotY val="30"/>
      <c:depthPercent val="60"/>
      <c:rAngAx val="1"/>
    </c:view3D>
    <c:floor>
      <c:thickness val="0"/>
      <c:spPr>
        <a:noFill/>
        <a:ln w="6350">
          <a:solidFill>
            <a:srgbClr val="0092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9BBB59">
                <a:lumMod val="40000"/>
                <a:lumOff val="60000"/>
              </a:srgbClr>
            </a:gs>
            <a:gs pos="100000">
              <a:sysClr val="window" lastClr="FFFFFF"/>
            </a:gs>
          </a:gsLst>
          <a:lin ang="5400000" scaled="1"/>
        </a:gradFill>
        <a:ln>
          <a:noFill/>
        </a:ln>
      </c:spPr>
    </c:sideWall>
    <c:backWall>
      <c:thickness val="0"/>
      <c:spPr>
        <a:gradFill>
          <a:gsLst>
            <a:gs pos="0">
              <a:srgbClr val="9BBB59">
                <a:lumMod val="40000"/>
                <a:lumOff val="60000"/>
              </a:srgbClr>
            </a:gs>
            <a:gs pos="100000">
              <a:sysClr val="window" lastClr="FFFFFF"/>
            </a:gs>
          </a:gsLst>
          <a:lin ang="5400000" scaled="1"/>
        </a:gradFill>
        <a:ln>
          <a:noFill/>
        </a:ln>
      </c:spPr>
    </c:backWall>
    <c:plotArea>
      <c:layout>
        <c:manualLayout>
          <c:layoutTarget val="inner"/>
          <c:xMode val="edge"/>
          <c:yMode val="edge"/>
          <c:x val="7.2829001019367998E-2"/>
          <c:y val="5.789214656991834E-2"/>
          <c:w val="0.86244113149847101"/>
          <c:h val="0.831110627904255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'4.4 intern hos '!$A$4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B4A1E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0"/>
                  <c:y val="0.10185501355013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2959087004005113E-3"/>
                  <c:y val="0.10879215619567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 intern hos '!$B$3:$C$3</c:f>
              <c:strCache>
                <c:ptCount val="2"/>
                <c:pt idx="0">
                  <c:v>Públicos</c:v>
                </c:pt>
                <c:pt idx="1">
                  <c:v>Privados</c:v>
                </c:pt>
              </c:strCache>
            </c:strRef>
          </c:cat>
          <c:val>
            <c:numRef>
              <c:f>'4.4 intern hos '!$B$4:$C$4</c:f>
              <c:numCache>
                <c:formatCode>_(* #,##0_);_(* \(#,##0\);_(* "-"??_);_(@_)</c:formatCode>
                <c:ptCount val="2"/>
                <c:pt idx="0">
                  <c:v>54525</c:v>
                </c:pt>
                <c:pt idx="1">
                  <c:v>117980</c:v>
                </c:pt>
              </c:numCache>
            </c:numRef>
          </c:val>
        </c:ser>
        <c:ser>
          <c:idx val="1"/>
          <c:order val="1"/>
          <c:tx>
            <c:strRef>
              <c:f>'4.4 intern hos '!$A$5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586D2D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1478083588175358E-3"/>
                  <c:y val="0.120587853317940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2074413863404702E-3"/>
                  <c:y val="0.110825203252032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 intern hos '!$B$3:$C$3</c:f>
              <c:strCache>
                <c:ptCount val="2"/>
                <c:pt idx="0">
                  <c:v>Públicos</c:v>
                </c:pt>
                <c:pt idx="1">
                  <c:v>Privados</c:v>
                </c:pt>
              </c:strCache>
            </c:strRef>
          </c:cat>
          <c:val>
            <c:numRef>
              <c:f>'4.4 intern hos '!$B$5:$C$5</c:f>
              <c:numCache>
                <c:formatCode>_(* #,##0_);_(* \(#,##0\);_(* "-"??_);_(@_)</c:formatCode>
                <c:ptCount val="2"/>
                <c:pt idx="0">
                  <c:v>58921</c:v>
                </c:pt>
                <c:pt idx="1">
                  <c:v>106300</c:v>
                </c:pt>
              </c:numCache>
            </c:numRef>
          </c:val>
        </c:ser>
        <c:ser>
          <c:idx val="2"/>
          <c:order val="2"/>
          <c:tx>
            <c:strRef>
              <c:f>'4.4 intern hos '!$A$6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AAB47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295871559633028E-3"/>
                  <c:y val="0.11133333333333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2074413863404702E-3"/>
                  <c:y val="0.11114972899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 intern hos '!$B$3:$C$3</c:f>
              <c:strCache>
                <c:ptCount val="2"/>
                <c:pt idx="0">
                  <c:v>Públicos</c:v>
                </c:pt>
                <c:pt idx="1">
                  <c:v>Privados</c:v>
                </c:pt>
              </c:strCache>
            </c:strRef>
          </c:cat>
          <c:val>
            <c:numRef>
              <c:f>'4.4 intern hos '!$B$6:$C$6</c:f>
              <c:numCache>
                <c:formatCode>_(* #,##0_);_(* \(#,##0\);_(* "-"??_);_(@_)</c:formatCode>
                <c:ptCount val="2"/>
                <c:pt idx="0">
                  <c:v>56604</c:v>
                </c:pt>
                <c:pt idx="1">
                  <c:v>108600</c:v>
                </c:pt>
              </c:numCache>
            </c:numRef>
          </c:val>
        </c:ser>
        <c:ser>
          <c:idx val="3"/>
          <c:order val="3"/>
          <c:tx>
            <c:strRef>
              <c:f>'4.4 intern hos 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B1CA80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9.5323649337410825E-3"/>
                  <c:y val="0.113182926829268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4439347604485229E-3"/>
                  <c:y val="0.105920054200542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 intern hos '!$B$3:$C$3</c:f>
              <c:strCache>
                <c:ptCount val="2"/>
                <c:pt idx="0">
                  <c:v>Públicos</c:v>
                </c:pt>
                <c:pt idx="1">
                  <c:v>Privados</c:v>
                </c:pt>
              </c:strCache>
            </c:strRef>
          </c:cat>
          <c:val>
            <c:numRef>
              <c:f>'4.4 intern hos '!$B$7:$C$7</c:f>
              <c:numCache>
                <c:formatCode>_(* #,##0_);_(* \(#,##0\);_(* "-"??_);_(@_)</c:formatCode>
                <c:ptCount val="2"/>
                <c:pt idx="0">
                  <c:v>49877</c:v>
                </c:pt>
                <c:pt idx="1">
                  <c:v>107102</c:v>
                </c:pt>
              </c:numCache>
            </c:numRef>
          </c:val>
        </c:ser>
        <c:ser>
          <c:idx val="4"/>
          <c:order val="4"/>
          <c:tx>
            <c:strRef>
              <c:f>'4.4 intern hos '!$A$8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D2E1B5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1.6005096839959224E-2"/>
                  <c:y val="-1.5048780487804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153160040774723E-2"/>
                  <c:y val="-4.91937669376693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 intern hos '!$B$3:$C$3</c:f>
              <c:strCache>
                <c:ptCount val="2"/>
                <c:pt idx="0">
                  <c:v>Públicos</c:v>
                </c:pt>
                <c:pt idx="1">
                  <c:v>Privados</c:v>
                </c:pt>
              </c:strCache>
            </c:strRef>
          </c:cat>
          <c:val>
            <c:numRef>
              <c:f>'4.4 intern hos '!$B$8:$C$8</c:f>
              <c:numCache>
                <c:formatCode>_(* #,##0_);_(* \(#,##0\);_(*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box"/>
        <c:axId val="110686592"/>
        <c:axId val="110688128"/>
        <c:axId val="0"/>
      </c:bar3DChart>
      <c:catAx>
        <c:axId val="11068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9200"/>
            </a:solidFill>
          </a:ln>
        </c:spPr>
        <c:txPr>
          <a:bodyPr/>
          <a:lstStyle/>
          <a:p>
            <a:pPr>
              <a:defRPr b="0"/>
            </a:pPr>
            <a:endParaRPr lang="pt-BR"/>
          </a:p>
        </c:txPr>
        <c:crossAx val="110688128"/>
        <c:crosses val="autoZero"/>
        <c:auto val="1"/>
        <c:lblAlgn val="ctr"/>
        <c:lblOffset val="100"/>
        <c:noMultiLvlLbl val="0"/>
      </c:catAx>
      <c:valAx>
        <c:axId val="1106881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9200"/>
            </a:solidFill>
          </a:ln>
        </c:spPr>
        <c:txPr>
          <a:bodyPr/>
          <a:lstStyle/>
          <a:p>
            <a:pPr>
              <a:defRPr b="0"/>
            </a:pPr>
            <a:endParaRPr lang="pt-BR"/>
          </a:p>
        </c:txPr>
        <c:crossAx val="110686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91939984709480127"/>
          <c:y val="0.20213077624691572"/>
          <c:w val="6.7590468909276252E-2"/>
          <c:h val="0.6214556569644446"/>
        </c:manualLayout>
      </c:layout>
      <c:overlay val="0"/>
      <c:txPr>
        <a:bodyPr/>
        <a:lstStyle/>
        <a:p>
          <a:pPr>
            <a:defRPr b="0"/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  <a:effectLst/>
  </c:spPr>
  <c:txPr>
    <a:bodyPr/>
    <a:lstStyle/>
    <a:p>
      <a:pPr>
        <a:defRPr sz="450" b="1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352" footer="0.31496062000000352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30"/>
      <c:depthPercent val="70"/>
      <c:rAngAx val="1"/>
    </c:view3D>
    <c:floor>
      <c:thickness val="0"/>
      <c:spPr>
        <a:noFill/>
        <a:ln w="6350">
          <a:solidFill>
            <a:srgbClr val="0092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3">
                <a:lumMod val="50000"/>
                <a:lumOff val="50000"/>
                <a:alpha val="5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3">
                <a:lumMod val="50000"/>
                <a:lumOff val="50000"/>
                <a:alpha val="5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0.11795046911545221"/>
          <c:y val="3.8265262436852465E-2"/>
          <c:w val="0.88204953088454785"/>
          <c:h val="0.785990740740740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'5.1 bene conc'!$C$5</c:f>
              <c:strCache>
                <c:ptCount val="1"/>
                <c:pt idx="0">
                  <c:v>Urbano</c:v>
                </c:pt>
              </c:strCache>
            </c:strRef>
          </c:tx>
          <c:spPr>
            <a:solidFill>
              <a:srgbClr val="3B4A1E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-3.0566524813107894E-4"/>
                  <c:y val="0.169811111111111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001906120416978E-3"/>
                  <c:y val="0.201875925925925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001906120416978E-3"/>
                  <c:y val="0.201875925925925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001906120416978E-3"/>
                  <c:y val="0.248912962962962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000689196529755E-3"/>
                  <c:y val="0.248892462831764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'5.1 bene conc'!$A$6:$A$10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'5.1 bene conc'!$C$6:$C$10</c:f>
              <c:numCache>
                <c:formatCode>#,##0</c:formatCode>
                <c:ptCount val="5"/>
                <c:pt idx="0">
                  <c:v>45605</c:v>
                </c:pt>
                <c:pt idx="1">
                  <c:v>43574</c:v>
                </c:pt>
                <c:pt idx="2">
                  <c:v>43066</c:v>
                </c:pt>
                <c:pt idx="3">
                  <c:v>39436</c:v>
                </c:pt>
                <c:pt idx="4">
                  <c:v>34381</c:v>
                </c:pt>
              </c:numCache>
            </c:numRef>
          </c:val>
        </c:ser>
        <c:ser>
          <c:idx val="1"/>
          <c:order val="1"/>
          <c:tx>
            <c:strRef>
              <c:f>'5.1 bene conc'!$D$5</c:f>
              <c:strCache>
                <c:ptCount val="1"/>
                <c:pt idx="0">
                  <c:v>Rural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1000689196529755E-3"/>
                  <c:y val="0.252043386434113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200137839305951E-2"/>
                  <c:y val="0.248850869531058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200137839305951E-2"/>
                  <c:y val="0.260588498990207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000689196529755E-3"/>
                  <c:y val="0.260589423285778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199634408677936E-2"/>
                  <c:y val="0.248850869531058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'5.1 bene conc'!$A$6:$A$10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'5.1 bene conc'!$D$6:$D$10</c:f>
              <c:numCache>
                <c:formatCode>#,##0</c:formatCode>
                <c:ptCount val="5"/>
                <c:pt idx="0">
                  <c:v>27496</c:v>
                </c:pt>
                <c:pt idx="1">
                  <c:v>24596</c:v>
                </c:pt>
                <c:pt idx="2">
                  <c:v>24018</c:v>
                </c:pt>
                <c:pt idx="3">
                  <c:v>22384</c:v>
                </c:pt>
                <c:pt idx="4">
                  <c:v>20299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80"/>
        <c:shape val="box"/>
        <c:axId val="114361088"/>
        <c:axId val="114362624"/>
        <c:axId val="0"/>
      </c:bar3DChart>
      <c:catAx>
        <c:axId val="11436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92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1436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362624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92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143610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522729439346381"/>
          <c:y val="0.89492962962962952"/>
          <c:w val="0.23714872018073113"/>
          <c:h val="9.84537037037037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45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65" footer="0.49212598500000765"/>
    <c:pageSetup orientation="landscape" horizontalDpi="-3" verticalDpi="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30"/>
      <c:depthPercent val="70"/>
      <c:rAngAx val="1"/>
    </c:view3D>
    <c:floor>
      <c:thickness val="0"/>
      <c:spPr>
        <a:noFill/>
        <a:ln w="6350">
          <a:solidFill>
            <a:srgbClr val="0092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3">
                <a:lumMod val="50000"/>
                <a:lumOff val="50000"/>
                <a:alpha val="5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3">
                <a:lumMod val="50000"/>
                <a:lumOff val="50000"/>
                <a:alpha val="5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0.13695080035553236"/>
          <c:y val="3.920798013528555E-2"/>
          <c:w val="0.86304868999372109"/>
          <c:h val="0.774203703703703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'5.1 bene conc'!$F$5</c:f>
              <c:strCache>
                <c:ptCount val="1"/>
                <c:pt idx="0">
                  <c:v>Urbano</c:v>
                </c:pt>
              </c:strCache>
            </c:strRef>
          </c:tx>
          <c:spPr>
            <a:solidFill>
              <a:srgbClr val="3B4A1E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1753487856444104E-3"/>
                  <c:y val="0.231019855984822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350847280026125E-2"/>
                  <c:y val="0.216099380259819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350338616985887E-2"/>
                  <c:y val="0.192622272750380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350847280026125E-2"/>
                  <c:y val="0.180883718995660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8908266689997341E-3"/>
                  <c:y val="0.163770386494193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'5.1 bene conc'!$A$6:$A$10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'5.1 bene conc'!$F$6:$F$10</c:f>
              <c:numCache>
                <c:formatCode>#,##0</c:formatCode>
                <c:ptCount val="5"/>
                <c:pt idx="0">
                  <c:v>287242</c:v>
                </c:pt>
                <c:pt idx="1">
                  <c:v>296102</c:v>
                </c:pt>
                <c:pt idx="2">
                  <c:v>305127</c:v>
                </c:pt>
                <c:pt idx="3">
                  <c:v>312114</c:v>
                </c:pt>
                <c:pt idx="4">
                  <c:v>317945</c:v>
                </c:pt>
              </c:numCache>
            </c:numRef>
          </c:val>
        </c:ser>
        <c:ser>
          <c:idx val="1"/>
          <c:order val="1"/>
          <c:tx>
            <c:strRef>
              <c:f>'5.1 bene conc'!$G$5</c:f>
              <c:strCache>
                <c:ptCount val="1"/>
                <c:pt idx="0">
                  <c:v>Rural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5.8908266689997341E-3"/>
                  <c:y val="0.254497391175750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350338616985887E-2"/>
                  <c:y val="0.274791224737846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350847280026125E-2"/>
                  <c:y val="0.274792149033417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350847280026125E-2"/>
                  <c:y val="0.274792149033417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350338616985887E-2"/>
                  <c:y val="0.283347428840794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'5.1 bene conc'!$A$6:$A$10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'5.1 bene conc'!$G$6:$G$10</c:f>
              <c:numCache>
                <c:formatCode>#,##0</c:formatCode>
                <c:ptCount val="5"/>
                <c:pt idx="0">
                  <c:v>167532</c:v>
                </c:pt>
                <c:pt idx="1">
                  <c:v>172295</c:v>
                </c:pt>
                <c:pt idx="2">
                  <c:v>177698</c:v>
                </c:pt>
                <c:pt idx="3">
                  <c:v>183194</c:v>
                </c:pt>
                <c:pt idx="4">
                  <c:v>187530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80"/>
        <c:shape val="box"/>
        <c:axId val="114712576"/>
        <c:axId val="114714112"/>
        <c:axId val="0"/>
      </c:bar3DChart>
      <c:catAx>
        <c:axId val="11471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92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1471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714112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92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147125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745563999902148"/>
          <c:y val="0.89492962962962952"/>
          <c:w val="0.23975974497376754"/>
          <c:h val="0.1050703703703703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45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65" footer="0.49212598500000765"/>
    <c:pageSetup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550" b="0"/>
            </a:pPr>
            <a:r>
              <a:rPr lang="pt-BR" sz="550" b="0"/>
              <a:t>2011</a:t>
            </a:r>
          </a:p>
        </c:rich>
      </c:tx>
      <c:layout>
        <c:manualLayout>
          <c:xMode val="edge"/>
          <c:yMode val="edge"/>
          <c:x val="0.42747952981312087"/>
          <c:y val="2.03407407407407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326296717220666"/>
          <c:y val="0.24090833333333334"/>
          <c:w val="0.40116924401605375"/>
          <c:h val="0.76024746852268066"/>
        </c:manualLayout>
      </c:layout>
      <c:pieChart>
        <c:varyColors val="1"/>
        <c:ser>
          <c:idx val="0"/>
          <c:order val="0"/>
          <c:tx>
            <c:strRef>
              <c:f>'4.4-4.5 emprego formal'!$B$2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AD5EE"/>
              </a:solidFill>
            </c:spPr>
          </c:dPt>
          <c:dPt>
            <c:idx val="1"/>
            <c:bubble3D val="0"/>
            <c:spPr>
              <a:solidFill>
                <a:srgbClr val="1B2D55"/>
              </a:solidFill>
            </c:spPr>
          </c:dPt>
          <c:dPt>
            <c:idx val="2"/>
            <c:bubble3D val="0"/>
            <c:spPr>
              <a:solidFill>
                <a:srgbClr val="253E75"/>
              </a:solidFill>
            </c:spPr>
          </c:dPt>
          <c:dPt>
            <c:idx val="3"/>
            <c:bubble3D val="0"/>
            <c:spPr>
              <a:solidFill>
                <a:srgbClr val="3456A2"/>
              </a:solidFill>
            </c:spPr>
          </c:dPt>
          <c:dPt>
            <c:idx val="4"/>
            <c:bubble3D val="0"/>
            <c:spPr>
              <a:solidFill>
                <a:srgbClr val="486EC4"/>
              </a:solidFill>
            </c:spPr>
          </c:dPt>
          <c:dPt>
            <c:idx val="5"/>
            <c:bubble3D val="0"/>
            <c:spPr>
              <a:solidFill>
                <a:srgbClr val="6585CD"/>
              </a:solidFill>
            </c:spPr>
          </c:dPt>
          <c:dPt>
            <c:idx val="6"/>
            <c:bubble3D val="0"/>
            <c:spPr>
              <a:solidFill>
                <a:srgbClr val="88A1D8"/>
              </a:solidFill>
            </c:spPr>
          </c:dPt>
          <c:dPt>
            <c:idx val="7"/>
            <c:bubble3D val="0"/>
            <c:spPr>
              <a:solidFill>
                <a:srgbClr val="A3B6E1"/>
              </a:solidFill>
            </c:spPr>
          </c:dPt>
          <c:dLbls>
            <c:dLbl>
              <c:idx val="0"/>
              <c:layout>
                <c:manualLayout>
                  <c:x val="-0.18832520919072113"/>
                  <c:y val="6.06925925925925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3255703392960247E-2"/>
                  <c:y val="-7.471422702336937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7404443555742366E-2"/>
                  <c:y val="-4.3328703703703703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9345872194212236E-3"/>
                  <c:y val="8.014259259259259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7.872834893889652E-3"/>
                  <c:y val="-7.055740740740740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7.3807954654429783E-2"/>
                  <c:y val="-6.370000000000000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3.5830223442827339E-2"/>
                  <c:y val="0.33395200464003488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27007129113676104"/>
                  <c:y val="0.2407574074074074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400"/>
                </a:pPr>
                <a:endParaRPr lang="pt-BR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'4.4-4.5 emprego formal'!$A$3:$A$10</c:f>
              <c:strCache>
                <c:ptCount val="8"/>
                <c:pt idx="0">
                  <c:v>Extrativa mineral</c:v>
                </c:pt>
                <c:pt idx="1">
                  <c:v>Indústria de transformação</c:v>
                </c:pt>
                <c:pt idx="2">
                  <c:v>Serviço industrial de utilidade pública</c:v>
                </c:pt>
                <c:pt idx="3">
                  <c:v>Construção civil</c:v>
                </c:pt>
                <c:pt idx="4">
                  <c:v>Comércio</c:v>
                </c:pt>
                <c:pt idx="5">
                  <c:v>Serviços</c:v>
                </c:pt>
                <c:pt idx="6">
                  <c:v>Administração pública</c:v>
                </c:pt>
                <c:pt idx="7">
                  <c:v>Agrop. extrativa vegetal caça e pesca</c:v>
                </c:pt>
              </c:strCache>
            </c:strRef>
          </c:cat>
          <c:val>
            <c:numRef>
              <c:f>'4.4-4.5 emprego formal'!$B$3:$B$10</c:f>
              <c:numCache>
                <c:formatCode>#,##0_ ;\-#,##0\ </c:formatCode>
                <c:ptCount val="8"/>
                <c:pt idx="0">
                  <c:v>1079</c:v>
                </c:pt>
                <c:pt idx="1">
                  <c:v>106881</c:v>
                </c:pt>
                <c:pt idx="2">
                  <c:v>4795</c:v>
                </c:pt>
                <c:pt idx="3">
                  <c:v>37007</c:v>
                </c:pt>
                <c:pt idx="4">
                  <c:v>78672</c:v>
                </c:pt>
                <c:pt idx="5">
                  <c:v>111273</c:v>
                </c:pt>
                <c:pt idx="6">
                  <c:v>148423</c:v>
                </c:pt>
                <c:pt idx="7">
                  <c:v>9768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solidFill>
      <a:schemeClr val="lt1"/>
    </a:solidFill>
    <a:ln>
      <a:noFill/>
    </a:ln>
  </c:spPr>
  <c:txPr>
    <a:bodyPr/>
    <a:lstStyle/>
    <a:p>
      <a:pPr>
        <a:defRPr sz="6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52" footer="0.31496062000000552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0"/>
      <c:rotY val="30"/>
      <c:depthPercent val="50"/>
      <c:rAngAx val="1"/>
    </c:view3D>
    <c:floor>
      <c:thickness val="0"/>
      <c:spPr>
        <a:noFill/>
        <a:ln w="6350">
          <a:solidFill>
            <a:srgbClr val="0092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3">
                <a:lumMod val="50000"/>
                <a:lumOff val="50000"/>
                <a:alpha val="5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3">
                <a:lumMod val="50000"/>
                <a:lumOff val="50000"/>
                <a:alpha val="5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0.10099235474006116"/>
          <c:y val="2.5212174940898342E-2"/>
          <c:w val="0.89900764525993881"/>
          <c:h val="0.906046690307328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'5.2 valor arrec ps'!$B$2</c:f>
              <c:strCache>
                <c:ptCount val="1"/>
                <c:pt idx="0">
                  <c:v>VALOR ARRECADADO (1,00)</c:v>
                </c:pt>
              </c:strCache>
            </c:strRef>
          </c:tx>
          <c:spPr>
            <a:solidFill>
              <a:srgbClr val="5E752F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B4A1E"/>
              </a:solidFill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1"/>
            <c:invertIfNegative val="0"/>
            <c:bubble3D val="0"/>
            <c:spPr>
              <a:solidFill>
                <a:srgbClr val="53672B"/>
              </a:solidFill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2"/>
            <c:invertIfNegative val="0"/>
            <c:bubble3D val="0"/>
            <c:spPr>
              <a:solidFill>
                <a:srgbClr val="74903C"/>
              </a:solidFill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3"/>
            <c:invertIfNegative val="0"/>
            <c:bubble3D val="0"/>
            <c:spPr>
              <a:solidFill>
                <a:srgbClr val="A5C369"/>
              </a:solidFill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Lbls>
            <c:dLbl>
              <c:idx val="0"/>
              <c:layout>
                <c:manualLayout>
                  <c:x val="6.2500000000000021E-3"/>
                  <c:y val="0.1018859075312878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905198776758417E-3"/>
                  <c:y val="0.109723404255319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9021406727829349E-3"/>
                  <c:y val="0.109723404255319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386340468909274E-3"/>
                  <c:y val="0.101885933806146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9156472986748232E-3"/>
                  <c:y val="0.101885933806146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'5.2 valor arrec ps'!$A$3:$A$7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'5.2 valor arrec ps'!$B$3:$B$7</c:f>
              <c:numCache>
                <c:formatCode>#,##0;"–"#,##0;"–"</c:formatCode>
                <c:ptCount val="5"/>
                <c:pt idx="0">
                  <c:v>1030243989</c:v>
                </c:pt>
                <c:pt idx="1">
                  <c:v>1078340260</c:v>
                </c:pt>
                <c:pt idx="2">
                  <c:v>1040891533</c:v>
                </c:pt>
                <c:pt idx="3">
                  <c:v>1213391121</c:v>
                </c:pt>
                <c:pt idx="4">
                  <c:v>1179648654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00"/>
        <c:shape val="box"/>
        <c:axId val="113223552"/>
        <c:axId val="113225088"/>
        <c:axId val="0"/>
      </c:bar3DChart>
      <c:catAx>
        <c:axId val="11322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9200"/>
            </a:solidFill>
          </a:ln>
        </c:spPr>
        <c:txPr>
          <a:bodyPr rot="0" vert="horz"/>
          <a:lstStyle/>
          <a:p>
            <a:pPr>
              <a:defRPr b="0"/>
            </a:pPr>
            <a:endParaRPr lang="pt-BR"/>
          </a:p>
        </c:txPr>
        <c:crossAx val="11322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225088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;&quot;–&quot;#,##0;&quot;–&quot;" sourceLinked="1"/>
        <c:majorTickMark val="out"/>
        <c:minorTickMark val="none"/>
        <c:tickLblPos val="nextTo"/>
        <c:spPr>
          <a:ln w="3175">
            <a:solidFill>
              <a:srgbClr val="009200"/>
            </a:solidFill>
          </a:ln>
        </c:spPr>
        <c:txPr>
          <a:bodyPr rot="0" vert="horz"/>
          <a:lstStyle/>
          <a:p>
            <a:pPr>
              <a:defRPr b="0"/>
            </a:pPr>
            <a:endParaRPr lang="pt-BR"/>
          </a:p>
        </c:txPr>
        <c:crossAx val="113223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450" b="1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65" footer="0.49212598500000765"/>
    <c:pageSetup paperSize="9" orientation="landscape" horizontalDpi="-3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0"/>
      <c:rotY val="30"/>
      <c:depthPercent val="50"/>
      <c:rAngAx val="1"/>
    </c:view3D>
    <c:floor>
      <c:thickness val="0"/>
      <c:spPr>
        <a:noFill/>
        <a:ln w="6350">
          <a:solidFill>
            <a:srgbClr val="0092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9BBB59">
                <a:lumMod val="40000"/>
                <a:lumOff val="60000"/>
              </a:srgbClr>
            </a:gs>
            <a:gs pos="100000">
              <a:sysClr val="window" lastClr="FFFFFF"/>
            </a:gs>
          </a:gsLst>
          <a:lin ang="5400000" scaled="1"/>
        </a:gradFill>
        <a:ln>
          <a:noFill/>
        </a:ln>
      </c:spPr>
    </c:sideWall>
    <c:backWall>
      <c:thickness val="0"/>
      <c:spPr>
        <a:gradFill>
          <a:gsLst>
            <a:gs pos="0">
              <a:srgbClr val="9BBB59">
                <a:lumMod val="40000"/>
                <a:lumOff val="60000"/>
              </a:srgbClr>
            </a:gs>
            <a:gs pos="100000">
              <a:sysClr val="window" lastClr="FFFFFF"/>
            </a:gs>
          </a:gsLst>
          <a:lin ang="5400000" scaled="1"/>
        </a:gradFill>
        <a:ln>
          <a:noFill/>
        </a:ln>
      </c:spPr>
    </c:backWall>
    <c:plotArea>
      <c:layout>
        <c:manualLayout>
          <c:layoutTarget val="inner"/>
          <c:xMode val="edge"/>
          <c:yMode val="edge"/>
          <c:x val="3.909403669724771E-2"/>
          <c:y val="2.9110053566912659E-2"/>
          <c:w val="0.91235856269113147"/>
          <c:h val="0.846851854151917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'6.1 domicilios localização'!$A$6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4411B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0"/>
                  <c:y val="0.222583102521745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2062731070344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'6.1 domicilios localização'!$C$5:$D$5</c:f>
              <c:strCache>
                <c:ptCount val="2"/>
                <c:pt idx="0">
                  <c:v>Urbano</c:v>
                </c:pt>
                <c:pt idx="1">
                  <c:v>Rural</c:v>
                </c:pt>
              </c:strCache>
            </c:strRef>
          </c:cat>
          <c:val>
            <c:numRef>
              <c:f>'6.1 domicilios localização'!$C$6:$D$6</c:f>
              <c:numCache>
                <c:formatCode>#,##0</c:formatCode>
                <c:ptCount val="2"/>
                <c:pt idx="0">
                  <c:v>661.71900000000005</c:v>
                </c:pt>
                <c:pt idx="1">
                  <c:v>235.333</c:v>
                </c:pt>
              </c:numCache>
            </c:numRef>
          </c:val>
        </c:ser>
        <c:ser>
          <c:idx val="1"/>
          <c:order val="1"/>
          <c:tx>
            <c:strRef>
              <c:f>'6.1 domicilios localização'!$A$7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53672B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-1.6896024464831805E-4"/>
                  <c:y val="0.21918613557230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675331294597349E-3"/>
                  <c:y val="0.20604333047665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'6.1 domicilios localização'!$C$5:$D$5</c:f>
              <c:strCache>
                <c:ptCount val="2"/>
                <c:pt idx="0">
                  <c:v>Urbano</c:v>
                </c:pt>
                <c:pt idx="1">
                  <c:v>Rural</c:v>
                </c:pt>
              </c:strCache>
            </c:strRef>
          </c:cat>
          <c:val>
            <c:numRef>
              <c:f>'6.1 domicilios localização'!$C$7:$D$7</c:f>
              <c:numCache>
                <c:formatCode>#,##0</c:formatCode>
                <c:ptCount val="2"/>
                <c:pt idx="0">
                  <c:v>672.79200000000003</c:v>
                </c:pt>
                <c:pt idx="1">
                  <c:v>247.82400000000001</c:v>
                </c:pt>
              </c:numCache>
            </c:numRef>
          </c:val>
        </c:ser>
        <c:ser>
          <c:idx val="2"/>
          <c:order val="2"/>
          <c:tx>
            <c:strRef>
              <c:f>'6.1 domicilios localização'!$A$8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77943E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0675331294597349E-3"/>
                  <c:y val="0.217404849734411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675331294597349E-3"/>
                  <c:y val="0.208516016047097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'6.1 domicilios localização'!$C$5:$D$5</c:f>
              <c:strCache>
                <c:ptCount val="2"/>
                <c:pt idx="0">
                  <c:v>Urbano</c:v>
                </c:pt>
                <c:pt idx="1">
                  <c:v>Rural</c:v>
                </c:pt>
              </c:strCache>
            </c:strRef>
          </c:cat>
          <c:val>
            <c:numRef>
              <c:f>'6.1 domicilios localização'!$C$8:$D$8</c:f>
              <c:numCache>
                <c:formatCode>#,##0</c:formatCode>
                <c:ptCount val="2"/>
                <c:pt idx="0">
                  <c:v>699.17700000000002</c:v>
                </c:pt>
                <c:pt idx="1">
                  <c:v>266.35899999999998</c:v>
                </c:pt>
              </c:numCache>
            </c:numRef>
          </c:val>
        </c:ser>
        <c:ser>
          <c:idx val="3"/>
          <c:order val="3"/>
          <c:tx>
            <c:strRef>
              <c:f>'6.1 domicilios localização'!$A$9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5B751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0675331294597354E-3"/>
                  <c:y val="0.188641975308641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353211009174315E-3"/>
                  <c:y val="0.208746827634460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'6.1 domicilios localização'!$C$5:$D$5</c:f>
              <c:strCache>
                <c:ptCount val="2"/>
                <c:pt idx="0">
                  <c:v>Urbano</c:v>
                </c:pt>
                <c:pt idx="1">
                  <c:v>Rural</c:v>
                </c:pt>
              </c:strCache>
            </c:strRef>
          </c:cat>
          <c:val>
            <c:numRef>
              <c:f>'6.1 domicilios localização'!$C$9:$D$9</c:f>
              <c:numCache>
                <c:formatCode>#,##0</c:formatCode>
                <c:ptCount val="2"/>
                <c:pt idx="0">
                  <c:v>738.32299999999998</c:v>
                </c:pt>
                <c:pt idx="1">
                  <c:v>258.47800000000001</c:v>
                </c:pt>
              </c:numCache>
            </c:numRef>
          </c:val>
        </c:ser>
        <c:ser>
          <c:idx val="4"/>
          <c:order val="4"/>
          <c:tx>
            <c:strRef>
              <c:f>'6.1 domicilios localização'!$A$10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FDEB0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0675331294597349E-3"/>
                  <c:y val="0.1160433718778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675331294597349E-3"/>
                  <c:y val="0.204488716107957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'6.1 domicilios localização'!$C$5:$D$5</c:f>
              <c:strCache>
                <c:ptCount val="2"/>
                <c:pt idx="0">
                  <c:v>Urbano</c:v>
                </c:pt>
                <c:pt idx="1">
                  <c:v>Rural</c:v>
                </c:pt>
              </c:strCache>
            </c:strRef>
          </c:cat>
          <c:val>
            <c:numRef>
              <c:f>'6.1 domicilios localização'!$C$10:$D$10</c:f>
              <c:numCache>
                <c:formatCode>#,##0</c:formatCode>
                <c:ptCount val="2"/>
                <c:pt idx="0">
                  <c:v>792</c:v>
                </c:pt>
                <c:pt idx="1">
                  <c:v>259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120"/>
        <c:shape val="box"/>
        <c:axId val="113317376"/>
        <c:axId val="113318912"/>
        <c:axId val="0"/>
      </c:bar3DChart>
      <c:catAx>
        <c:axId val="1133173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009200"/>
            </a:solidFill>
          </a:ln>
        </c:spPr>
        <c:txPr>
          <a:bodyPr/>
          <a:lstStyle/>
          <a:p>
            <a:pPr>
              <a:defRPr b="0"/>
            </a:pPr>
            <a:endParaRPr lang="pt-BR"/>
          </a:p>
        </c:txPr>
        <c:crossAx val="113318912"/>
        <c:crosses val="autoZero"/>
        <c:auto val="1"/>
        <c:lblAlgn val="ctr"/>
        <c:lblOffset val="100"/>
        <c:noMultiLvlLbl val="0"/>
      </c:catAx>
      <c:valAx>
        <c:axId val="11331891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>
            <a:solidFill>
              <a:srgbClr val="009200"/>
            </a:solidFill>
          </a:ln>
        </c:spPr>
        <c:txPr>
          <a:bodyPr/>
          <a:lstStyle/>
          <a:p>
            <a:pPr>
              <a:defRPr b="0"/>
            </a:pPr>
            <a:endParaRPr lang="pt-BR"/>
          </a:p>
        </c:txPr>
        <c:crossAx val="1133173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92777115188583081"/>
          <c:y val="0.18815387991173269"/>
          <c:w val="6.3680682976554534E-2"/>
          <c:h val="0.66725249338616122"/>
        </c:manualLayout>
      </c:layout>
      <c:overlay val="0"/>
      <c:txPr>
        <a:bodyPr/>
        <a:lstStyle/>
        <a:p>
          <a:pPr>
            <a:defRPr b="0"/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  <a:effectLst/>
  </c:spPr>
  <c:txPr>
    <a:bodyPr/>
    <a:lstStyle/>
    <a:p>
      <a:pPr>
        <a:defRPr sz="450" b="1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352" footer="0.31496062000000352"/>
    <c:pageSetup orientation="portrait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view3D>
      <c:rotX val="20"/>
      <c:rotY val="30"/>
      <c:depthPercent val="50"/>
      <c:rAngAx val="1"/>
    </c:view3D>
    <c:floor>
      <c:thickness val="0"/>
      <c:spPr>
        <a:noFill/>
        <a:ln w="6350">
          <a:solidFill>
            <a:srgbClr val="808080"/>
          </a:solidFill>
        </a:ln>
      </c:spPr>
    </c:floor>
    <c:sideWall>
      <c:thickness val="0"/>
      <c:spPr>
        <a:gradFill>
          <a:gsLst>
            <a:gs pos="0">
              <a:schemeClr val="bg1">
                <a:lumMod val="85000"/>
              </a:schemeClr>
            </a:gs>
            <a:gs pos="100000">
              <a:sysClr val="window" lastClr="FFFFFF"/>
            </a:gs>
          </a:gsLst>
          <a:lin ang="5400000" scaled="1"/>
        </a:gradFill>
        <a:ln>
          <a:noFill/>
        </a:ln>
      </c:spPr>
    </c:sideWall>
    <c:backWall>
      <c:thickness val="0"/>
      <c:spPr>
        <a:gradFill>
          <a:gsLst>
            <a:gs pos="0">
              <a:schemeClr val="bg1">
                <a:lumMod val="85000"/>
              </a:schemeClr>
            </a:gs>
            <a:gs pos="100000">
              <a:sysClr val="window" lastClr="FFFFFF"/>
            </a:gs>
          </a:gsLst>
          <a:lin ang="5400000" scaled="1"/>
        </a:gradFill>
        <a:ln>
          <a:noFill/>
        </a:ln>
      </c:spPr>
    </c:backWall>
    <c:plotArea>
      <c:layout>
        <c:manualLayout>
          <c:layoutTarget val="inner"/>
          <c:xMode val="edge"/>
          <c:yMode val="edge"/>
          <c:x val="5.0017329255861366E-2"/>
          <c:y val="5.2486547739409528E-2"/>
          <c:w val="0.90143527013251779"/>
          <c:h val="0.8585975721468653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'1.12 idh-m'!$A$4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2E2E2E"/>
            </a:solidFill>
            <a:scene3d>
              <a:camera prst="orthographicFront"/>
              <a:lightRig rig="threePt" dir="t"/>
            </a:scene3d>
            <a:sp3d>
              <a:bevelT w="2540" h="25400"/>
            </a:sp3d>
          </c:spPr>
          <c:invertIfNegative val="0"/>
          <c:dLbls>
            <c:dLbl>
              <c:idx val="0"/>
              <c:layout>
                <c:manualLayout>
                  <c:x val="2.9750254841997962E-3"/>
                  <c:y val="9.3930586095464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057594291539247E-3"/>
                  <c:y val="0.104191765996907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9747706422017755E-3"/>
                  <c:y val="0.102673758503939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9750254841997962E-3"/>
                  <c:y val="8.8222740234151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'1.12 idh-m'!$B$3:$E$3</c:f>
              <c:strCache>
                <c:ptCount val="4"/>
                <c:pt idx="0">
                  <c:v>Geral</c:v>
                </c:pt>
                <c:pt idx="1">
                  <c:v>Renda</c:v>
                </c:pt>
                <c:pt idx="2">
                  <c:v>Longevidade</c:v>
                </c:pt>
                <c:pt idx="3">
                  <c:v>Educação</c:v>
                </c:pt>
              </c:strCache>
            </c:strRef>
          </c:cat>
          <c:val>
            <c:numRef>
              <c:f>'1.12 idh-m'!$B$4:$E$4</c:f>
              <c:numCache>
                <c:formatCode>0.000</c:formatCode>
                <c:ptCount val="4"/>
                <c:pt idx="0">
                  <c:v>0.37</c:v>
                </c:pt>
                <c:pt idx="1">
                  <c:v>0.52700000000000002</c:v>
                </c:pt>
                <c:pt idx="2">
                  <c:v>0.55200000000000005</c:v>
                </c:pt>
                <c:pt idx="3">
                  <c:v>0.17399999999999999</c:v>
                </c:pt>
              </c:numCache>
            </c:numRef>
          </c:val>
        </c:ser>
        <c:ser>
          <c:idx val="0"/>
          <c:order val="1"/>
          <c:tx>
            <c:strRef>
              <c:f>'1.12 idh-m'!$A$5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94949"/>
            </a:solidFill>
            <a:scene3d>
              <a:camera prst="orthographicFront"/>
              <a:lightRig rig="threePt" dir="t"/>
            </a:scene3d>
            <a:sp3d>
              <a:bevelT w="2540" h="25400"/>
            </a:sp3d>
          </c:spPr>
          <c:invertIfNegative val="0"/>
          <c:dLbls>
            <c:dLbl>
              <c:idx val="0"/>
              <c:layout>
                <c:manualLayout>
                  <c:x val="3.1057594291539247E-3"/>
                  <c:y val="0.102673758503939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9750254841997962E-3"/>
                  <c:y val="9.3930586095464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9750254841997962E-3"/>
                  <c:y val="0.104191765996907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9750254841997962E-3"/>
                  <c:y val="8.6705421179956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'1.12 idh-m'!$B$3:$E$3</c:f>
              <c:strCache>
                <c:ptCount val="4"/>
                <c:pt idx="0">
                  <c:v>Geral</c:v>
                </c:pt>
                <c:pt idx="1">
                  <c:v>Renda</c:v>
                </c:pt>
                <c:pt idx="2">
                  <c:v>Longevidade</c:v>
                </c:pt>
                <c:pt idx="3">
                  <c:v>Educação</c:v>
                </c:pt>
              </c:strCache>
            </c:strRef>
          </c:cat>
          <c:val>
            <c:numRef>
              <c:f>'1.12 idh-m'!$B$5:$E$5</c:f>
              <c:numCache>
                <c:formatCode>0.000</c:formatCode>
                <c:ptCount val="4"/>
                <c:pt idx="0">
                  <c:v>0.47099999999999997</c:v>
                </c:pt>
                <c:pt idx="1">
                  <c:v>0.57399999999999995</c:v>
                </c:pt>
                <c:pt idx="2">
                  <c:v>0.64700000000000002</c:v>
                </c:pt>
                <c:pt idx="3">
                  <c:v>0.28199999999999997</c:v>
                </c:pt>
              </c:numCache>
            </c:numRef>
          </c:val>
        </c:ser>
        <c:ser>
          <c:idx val="1"/>
          <c:order val="2"/>
          <c:tx>
            <c:strRef>
              <c:f>'1.12 idh-m'!$A$6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B7B7B"/>
            </a:solidFill>
            <a:scene3d>
              <a:camera prst="orthographicFront"/>
              <a:lightRig rig="threePt" dir="t"/>
            </a:scene3d>
            <a:sp3d>
              <a:bevelT w="2540" h="25400"/>
            </a:sp3d>
          </c:spPr>
          <c:invertIfNegative val="0"/>
          <c:dLbls>
            <c:dLbl>
              <c:idx val="0"/>
              <c:layout>
                <c:manualLayout>
                  <c:x val="2.9750254841997962E-3"/>
                  <c:y val="9.3930586095464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44546381243629E-3"/>
                  <c:y val="9.5448593588432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844546381243629E-3"/>
                  <c:y val="0.102673758503939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844546381243629E-3"/>
                  <c:y val="0.102673758503939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'1.12 idh-m'!$B$3:$E$3</c:f>
              <c:strCache>
                <c:ptCount val="4"/>
                <c:pt idx="0">
                  <c:v>Geral</c:v>
                </c:pt>
                <c:pt idx="1">
                  <c:v>Renda</c:v>
                </c:pt>
                <c:pt idx="2">
                  <c:v>Longevidade</c:v>
                </c:pt>
                <c:pt idx="3">
                  <c:v>Educação</c:v>
                </c:pt>
              </c:strCache>
            </c:strRef>
          </c:cat>
          <c:val>
            <c:numRef>
              <c:f>'1.12 idh-m'!$B$6:$E$6</c:f>
              <c:numCache>
                <c:formatCode>0.000</c:formatCode>
                <c:ptCount val="4"/>
                <c:pt idx="0">
                  <c:v>0.63100000000000001</c:v>
                </c:pt>
                <c:pt idx="1">
                  <c:v>0.64100000000000001</c:v>
                </c:pt>
                <c:pt idx="2">
                  <c:v>0.755</c:v>
                </c:pt>
                <c:pt idx="3">
                  <c:v>0.52</c:v>
                </c:pt>
              </c:numCache>
            </c:numRef>
          </c:val>
        </c:ser>
        <c:ser>
          <c:idx val="3"/>
          <c:order val="3"/>
          <c:tx>
            <c:strRef>
              <c:f>'1.12 idh-m'!$A$7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BEBEBE"/>
            </a:solidFill>
            <a:scene3d>
              <a:camera prst="orthographicFront"/>
              <a:lightRig rig="threePt" dir="t"/>
            </a:scene3d>
            <a:sp3d>
              <a:bevelT w="3810" h="25400"/>
            </a:sp3d>
          </c:spPr>
          <c:invertIfNegative val="0"/>
          <c:dLbls>
            <c:dLbl>
              <c:idx val="0"/>
              <c:layout>
                <c:manualLayout>
                  <c:x val="6.4729867482161063E-3"/>
                  <c:y val="9.7975852321622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4729867482161063E-3"/>
                  <c:y val="9.0539336703011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4729867482161063E-3"/>
                  <c:y val="9.0539336703011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729867482161063E-3"/>
                  <c:y val="8.9232679913146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'1.12 idh-m'!$B$3:$E$3</c:f>
              <c:strCache>
                <c:ptCount val="4"/>
                <c:pt idx="0">
                  <c:v>Geral</c:v>
                </c:pt>
                <c:pt idx="1">
                  <c:v>Renda</c:v>
                </c:pt>
                <c:pt idx="2">
                  <c:v>Longevidade</c:v>
                </c:pt>
                <c:pt idx="3">
                  <c:v>Educação</c:v>
                </c:pt>
              </c:strCache>
            </c:strRef>
          </c:cat>
          <c:val>
            <c:numRef>
              <c:f>'1.12 idh-m'!$B$7:$E$7</c:f>
              <c:numCache>
                <c:formatCode>0.000</c:formatCode>
                <c:ptCount val="4"/>
                <c:pt idx="0">
                  <c:v>0.66700000000000004</c:v>
                </c:pt>
                <c:pt idx="1">
                  <c:v>0.63400000000000001</c:v>
                </c:pt>
                <c:pt idx="2">
                  <c:v>0.76400000000000001</c:v>
                </c:pt>
                <c:pt idx="3">
                  <c:v>0.60299999999999998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00"/>
        <c:shape val="box"/>
        <c:axId val="114069888"/>
        <c:axId val="114071424"/>
        <c:axId val="0"/>
      </c:bar3DChart>
      <c:catAx>
        <c:axId val="11406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>
              <a:defRPr b="0"/>
            </a:pPr>
            <a:endParaRPr lang="pt-BR"/>
          </a:p>
        </c:txPr>
        <c:crossAx val="11407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0714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00" sourceLinked="1"/>
        <c:majorTickMark val="out"/>
        <c:min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>
              <a:defRPr b="0"/>
            </a:pPr>
            <a:endParaRPr lang="pt-BR"/>
          </a:p>
        </c:txPr>
        <c:crossAx val="1140698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92662945973496436"/>
          <c:y val="0.35920894600774905"/>
          <c:w val="6.7109836901121309E-2"/>
          <c:h val="0.45120408758727854"/>
        </c:manualLayout>
      </c:layout>
      <c:overlay val="0"/>
      <c:txPr>
        <a:bodyPr/>
        <a:lstStyle/>
        <a:p>
          <a:pPr>
            <a:defRPr b="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450" b="1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65" footer="0.4921259850000076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30"/>
      <c:depthPercent val="60"/>
      <c:rAngAx val="1"/>
    </c:view3D>
    <c:floor>
      <c:thickness val="0"/>
      <c:spPr>
        <a:ln w="6350">
          <a:solidFill>
            <a:srgbClr val="3379CD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1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1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8.2298674821610601E-2"/>
          <c:y val="0.10244999740246247"/>
          <c:w val="0.91555861365953162"/>
          <c:h val="0.66058288742272331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'4.4-4.5 emprego formal'!$A$26</c:f>
              <c:strCache>
                <c:ptCount val="1"/>
                <c:pt idx="0">
                  <c:v>Consolidação das leis do trabalho - CLT</c:v>
                </c:pt>
              </c:strCache>
            </c:strRef>
          </c:tx>
          <c:spPr>
            <a:solidFill>
              <a:srgbClr val="2B4A6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9.3434869532023433E-3"/>
                  <c:y val="0.209035700096486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3434869532023433E-3"/>
                  <c:y val="0.216243827686020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3434869532023433E-3"/>
                  <c:y val="0.209035700096486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3434869532023433E-3"/>
                  <c:y val="0.209035132527385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711255895806816E-3"/>
                  <c:y val="0.216243827686020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'4.4-4.5 emprego formal'!$B$25:$F$25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'4.4-4.5 emprego formal'!$B$26:$F$26</c:f>
              <c:numCache>
                <c:formatCode>#,##0_ ;\-#,##0\ </c:formatCode>
                <c:ptCount val="5"/>
                <c:pt idx="0">
                  <c:v>353446</c:v>
                </c:pt>
                <c:pt idx="1">
                  <c:v>358669</c:v>
                </c:pt>
                <c:pt idx="2">
                  <c:v>359069</c:v>
                </c:pt>
                <c:pt idx="3">
                  <c:v>363459</c:v>
                </c:pt>
                <c:pt idx="4">
                  <c:v>360615</c:v>
                </c:pt>
              </c:numCache>
            </c:numRef>
          </c:val>
        </c:ser>
        <c:ser>
          <c:idx val="2"/>
          <c:order val="1"/>
          <c:tx>
            <c:strRef>
              <c:f>'4.4-4.5 emprego formal'!$A$27</c:f>
              <c:strCache>
                <c:ptCount val="1"/>
                <c:pt idx="0">
                  <c:v>Estatutário</c:v>
                </c:pt>
              </c:strCache>
            </c:strRef>
          </c:tx>
          <c:spPr>
            <a:solidFill>
              <a:srgbClr val="3D6AA1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9.1711255895806816E-3"/>
                  <c:y val="0.20182757250695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3434869532023433E-3"/>
                  <c:y val="0.194619444917418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3434869532023433E-3"/>
                  <c:y val="0.201827572506952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3434869532023433E-3"/>
                  <c:y val="0.20182757250695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3434869532023433E-3"/>
                  <c:y val="0.201827572506952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'4.4-4.5 emprego formal'!$B$25:$F$25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'4.4-4.5 emprego formal'!$B$27:$F$27</c:f>
              <c:numCache>
                <c:formatCode>#,##0_ ;\-#,##0\ </c:formatCode>
                <c:ptCount val="5"/>
                <c:pt idx="0">
                  <c:v>144452</c:v>
                </c:pt>
                <c:pt idx="1">
                  <c:v>146463</c:v>
                </c:pt>
                <c:pt idx="2">
                  <c:v>150056</c:v>
                </c:pt>
                <c:pt idx="3">
                  <c:v>150932</c:v>
                </c:pt>
                <c:pt idx="4">
                  <c:v>148660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gapDepth val="100"/>
        <c:shape val="box"/>
        <c:axId val="101638912"/>
        <c:axId val="101640448"/>
        <c:axId val="0"/>
      </c:bar3DChart>
      <c:catAx>
        <c:axId val="10163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640448"/>
        <c:crosses val="autoZero"/>
        <c:auto val="1"/>
        <c:lblAlgn val="ctr"/>
        <c:lblOffset val="100"/>
        <c:noMultiLvlLbl val="0"/>
      </c:catAx>
      <c:valAx>
        <c:axId val="101640448"/>
        <c:scaling>
          <c:orientation val="minMax"/>
        </c:scaling>
        <c:delete val="0"/>
        <c:axPos val="l"/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3379CD"/>
            </a:solidFill>
          </a:ln>
        </c:spPr>
        <c:crossAx val="1016389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4172995999792199"/>
          <c:w val="1"/>
          <c:h val="9.1060219081673208E-2"/>
        </c:manualLayout>
      </c:layout>
      <c:overlay val="0"/>
    </c:legend>
    <c:plotVisOnly val="1"/>
    <c:dispBlanksAs val="gap"/>
    <c:showDLblsOverMax val="0"/>
  </c:chart>
  <c:spPr>
    <a:solidFill>
      <a:schemeClr val="lt1"/>
    </a:solidFill>
    <a:ln>
      <a:noFill/>
    </a:ln>
  </c:spPr>
  <c:txPr>
    <a:bodyPr/>
    <a:lstStyle/>
    <a:p>
      <a:pPr>
        <a:defRPr sz="55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52" footer="0.3149606200000055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550" b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pt-BR" sz="550" b="0">
                <a:latin typeface="Times New Roman" panose="02020603050405020304" pitchFamily="18" charset="0"/>
                <a:cs typeface="Times New Roman" panose="02020603050405020304" pitchFamily="18" charset="0"/>
              </a:rPr>
              <a:t>2015</a:t>
            </a:r>
          </a:p>
        </c:rich>
      </c:tx>
      <c:layout>
        <c:manualLayout>
          <c:xMode val="edge"/>
          <c:yMode val="edge"/>
          <c:x val="0.44691396753997215"/>
          <c:y val="3.2099999999999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974114543044842"/>
          <c:y val="0.24090833333333334"/>
          <c:w val="0.40181980934357503"/>
          <c:h val="0.76024746852268066"/>
        </c:manualLayout>
      </c:layout>
      <c:pieChart>
        <c:varyColors val="1"/>
        <c:ser>
          <c:idx val="0"/>
          <c:order val="0"/>
          <c:tx>
            <c:strRef>
              <c:f>'4.4-4.5 emprego formal'!$F$2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CAD5EE"/>
              </a:solidFill>
            </c:spPr>
          </c:dPt>
          <c:dPt>
            <c:idx val="1"/>
            <c:bubble3D val="0"/>
            <c:spPr>
              <a:solidFill>
                <a:srgbClr val="1B2D55"/>
              </a:solidFill>
            </c:spPr>
          </c:dPt>
          <c:dPt>
            <c:idx val="2"/>
            <c:bubble3D val="0"/>
            <c:spPr>
              <a:solidFill>
                <a:srgbClr val="253E75"/>
              </a:solidFill>
            </c:spPr>
          </c:dPt>
          <c:dPt>
            <c:idx val="3"/>
            <c:bubble3D val="0"/>
            <c:spPr>
              <a:solidFill>
                <a:srgbClr val="3456A2"/>
              </a:solidFill>
            </c:spPr>
          </c:dPt>
          <c:dPt>
            <c:idx val="4"/>
            <c:bubble3D val="0"/>
            <c:spPr>
              <a:solidFill>
                <a:srgbClr val="486EC4"/>
              </a:solidFill>
            </c:spPr>
          </c:dPt>
          <c:dPt>
            <c:idx val="5"/>
            <c:bubble3D val="0"/>
            <c:spPr>
              <a:solidFill>
                <a:srgbClr val="6585CD"/>
              </a:solidFill>
            </c:spPr>
          </c:dPt>
          <c:dPt>
            <c:idx val="6"/>
            <c:bubble3D val="0"/>
            <c:spPr>
              <a:solidFill>
                <a:srgbClr val="88A1D8"/>
              </a:solidFill>
            </c:spPr>
          </c:dPt>
          <c:dPt>
            <c:idx val="7"/>
            <c:bubble3D val="0"/>
            <c:spPr>
              <a:solidFill>
                <a:srgbClr val="A3B6E1"/>
              </a:solidFill>
            </c:spPr>
          </c:dPt>
          <c:dLbls>
            <c:dLbl>
              <c:idx val="0"/>
              <c:layout>
                <c:manualLayout>
                  <c:x val="-0.21443789666867288"/>
                  <c:y val="7.343796296296296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3810594317093783E-2"/>
                  <c:y val="4.16342592592592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6051701428237138E-2"/>
                  <c:y val="0.14711851851851851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280662852448195E-2"/>
                  <c:y val="0.2811361111111110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4.407946299836811E-2"/>
                  <c:y val="0.1010685185185186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5835018531215928"/>
                  <c:y val="-6.488981481481481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3.3463993648191991E-2"/>
                  <c:y val="0.31091906522632257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28336308614486333"/>
                  <c:y val="0.255532407407407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4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'4.4-4.5 emprego formal'!$A$3:$A$10</c:f>
              <c:strCache>
                <c:ptCount val="8"/>
                <c:pt idx="0">
                  <c:v>Extrativa mineral</c:v>
                </c:pt>
                <c:pt idx="1">
                  <c:v>Indústria de transformação</c:v>
                </c:pt>
                <c:pt idx="2">
                  <c:v>Serviço industrial de utilidade pública</c:v>
                </c:pt>
                <c:pt idx="3">
                  <c:v>Construção civil</c:v>
                </c:pt>
                <c:pt idx="4">
                  <c:v>Comércio</c:v>
                </c:pt>
                <c:pt idx="5">
                  <c:v>Serviços</c:v>
                </c:pt>
                <c:pt idx="6">
                  <c:v>Administração pública</c:v>
                </c:pt>
                <c:pt idx="7">
                  <c:v>Agrop. extrativa vegetal caça e pesca</c:v>
                </c:pt>
              </c:strCache>
            </c:strRef>
          </c:cat>
          <c:val>
            <c:numRef>
              <c:f>'4.4-4.5 emprego formal'!$F$3:$F$10</c:f>
              <c:numCache>
                <c:formatCode>#,##0_ ;\-#,##0\ </c:formatCode>
                <c:ptCount val="8"/>
                <c:pt idx="0">
                  <c:v>1078</c:v>
                </c:pt>
                <c:pt idx="1">
                  <c:v>79465</c:v>
                </c:pt>
                <c:pt idx="2">
                  <c:v>5505</c:v>
                </c:pt>
                <c:pt idx="3">
                  <c:v>27383</c:v>
                </c:pt>
                <c:pt idx="4">
                  <c:v>89431</c:v>
                </c:pt>
                <c:pt idx="5">
                  <c:v>138337</c:v>
                </c:pt>
                <c:pt idx="6">
                  <c:v>157511</c:v>
                </c:pt>
                <c:pt idx="7">
                  <c:v>10565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solidFill>
      <a:schemeClr val="lt1"/>
    </a:solidFill>
    <a:ln>
      <a:noFill/>
    </a:ln>
  </c:spPr>
  <c:txPr>
    <a:bodyPr/>
    <a:lstStyle/>
    <a:p>
      <a:pPr>
        <a:defRPr sz="600">
          <a:latin typeface="Tahoma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552" footer="0.31496062000000552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600" b="0"/>
            </a:pPr>
            <a:r>
              <a:rPr lang="pt-BR" sz="600" b="0"/>
              <a:t> </a:t>
            </a:r>
          </a:p>
        </c:rich>
      </c:tx>
      <c:layout>
        <c:manualLayout>
          <c:xMode val="edge"/>
          <c:yMode val="edge"/>
          <c:x val="8.1228279638719009E-2"/>
          <c:y val="0.89306250190021574"/>
        </c:manualLayout>
      </c:layout>
      <c:overlay val="0"/>
    </c:title>
    <c:autoTitleDeleted val="0"/>
    <c:view3D>
      <c:rotX val="10"/>
      <c:rotY val="30"/>
      <c:depthPercent val="70"/>
      <c:rAngAx val="1"/>
    </c:view3D>
    <c:floor>
      <c:thickness val="0"/>
      <c:spPr>
        <a:noFill/>
        <a:ln w="6350">
          <a:solidFill>
            <a:srgbClr val="3379CD"/>
          </a:solidFill>
        </a:ln>
      </c:spPr>
    </c:floor>
    <c:sideWall>
      <c:thickness val="0"/>
      <c:spPr>
        <a:gradFill flip="none" rotWithShape="1">
          <a:gsLst>
            <a:gs pos="0">
              <a:schemeClr val="accent1">
                <a:lumMod val="20000"/>
                <a:lumOff val="80000"/>
              </a:schemeClr>
            </a:gs>
            <a:gs pos="99000">
              <a:schemeClr val="bg1"/>
            </a:gs>
          </a:gsLst>
          <a:lin ang="54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lumMod val="20000"/>
                <a:lumOff val="80000"/>
              </a:schemeClr>
            </a:gs>
            <a:gs pos="99000">
              <a:schemeClr val="bg1"/>
            </a:gs>
          </a:gsLst>
          <a:lin ang="54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5.6227766915791316E-2"/>
          <c:y val="0.13202309542847984"/>
          <c:w val="0.94233741207027533"/>
          <c:h val="0.63159243442168445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'4.6 acidentes de trab'!$D$5</c:f>
              <c:strCache>
                <c:ptCount val="1"/>
                <c:pt idx="0">
                  <c:v>Típico</c:v>
                </c:pt>
              </c:strCache>
            </c:strRef>
          </c:tx>
          <c:spPr>
            <a:solidFill>
              <a:srgbClr val="233C5B"/>
            </a:solidFill>
            <a:ln>
              <a:solidFill>
                <a:schemeClr val="accent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3810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1.2717659260859092E-2"/>
                  <c:y val="1.8987409072234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3060826262370746E-3"/>
                  <c:y val="2.14978612339592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717390632777622E-2"/>
                  <c:y val="2.1497861233959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717659260859092E-2"/>
                  <c:y val="2.4007346721767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155421760862544E-3"/>
                  <c:y val="1.1729621305493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'4.6 acidentes de trab'!$A$6:$A$10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'4.6 acidentes de trab'!$D$6:$D$10</c:f>
              <c:numCache>
                <c:formatCode>#,##0;"–"#,##0;"–"</c:formatCode>
                <c:ptCount val="5"/>
                <c:pt idx="0">
                  <c:v>5659</c:v>
                </c:pt>
                <c:pt idx="1">
                  <c:v>5088</c:v>
                </c:pt>
                <c:pt idx="2">
                  <c:v>3661</c:v>
                </c:pt>
                <c:pt idx="3">
                  <c:v>3347</c:v>
                </c:pt>
                <c:pt idx="4">
                  <c:v>3029</c:v>
                </c:pt>
              </c:numCache>
            </c:numRef>
          </c:val>
        </c:ser>
        <c:ser>
          <c:idx val="0"/>
          <c:order val="1"/>
          <c:tx>
            <c:strRef>
              <c:f>'4.6 acidentes de trab'!$E$5</c:f>
              <c:strCache>
                <c:ptCount val="1"/>
                <c:pt idx="0">
                  <c:v>Trajeto</c:v>
                </c:pt>
              </c:strCache>
            </c:strRef>
          </c:tx>
          <c:spPr>
            <a:solidFill>
              <a:srgbClr val="477BB9"/>
            </a:solidFill>
            <a:ln>
              <a:solidFill>
                <a:srgbClr val="4476B2"/>
              </a:solidFill>
            </a:ln>
            <a:scene3d>
              <a:camera prst="orthographicFront"/>
              <a:lightRig rig="threePt" dir="t"/>
            </a:scene3d>
            <a:sp3d>
              <a:bevelT w="3810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9.3061405139285638E-3"/>
                  <c:y val="2.930038974901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2040936759523747E-3"/>
                  <c:y val="2.930038974901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2040936759523747E-3"/>
                  <c:y val="2.930038974901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3061405139285638E-3"/>
                  <c:y val="2.930038974901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3058962582720298E-3"/>
                  <c:y val="2.930038974901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'4.6 acidentes de trab'!$A$6:$A$10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'4.6 acidentes de trab'!$E$6:$E$10</c:f>
              <c:numCache>
                <c:formatCode>#,##0;"–"#,##0;"–"</c:formatCode>
                <c:ptCount val="5"/>
                <c:pt idx="0">
                  <c:v>697</c:v>
                </c:pt>
                <c:pt idx="1">
                  <c:v>567</c:v>
                </c:pt>
                <c:pt idx="2">
                  <c:v>551</c:v>
                </c:pt>
                <c:pt idx="3">
                  <c:v>607</c:v>
                </c:pt>
                <c:pt idx="4">
                  <c:v>563</c:v>
                </c:pt>
              </c:numCache>
            </c:numRef>
          </c:val>
        </c:ser>
        <c:ser>
          <c:idx val="1"/>
          <c:order val="2"/>
          <c:tx>
            <c:strRef>
              <c:f>'4.6 acidentes de trab'!$F$5</c:f>
              <c:strCache>
                <c:ptCount val="1"/>
                <c:pt idx="0">
                  <c:v>Doença do Trabalho</c:v>
                </c:pt>
              </c:strCache>
            </c:strRef>
          </c:tx>
          <c:spPr>
            <a:solidFill>
              <a:srgbClr val="B4C9E2"/>
            </a:solidFill>
            <a:ln>
              <a:solidFill>
                <a:srgbClr val="7FA3CF"/>
              </a:solidFill>
            </a:ln>
            <a:scene3d>
              <a:camera prst="orthographicFront"/>
              <a:lightRig rig="threePt" dir="t"/>
            </a:scene3d>
            <a:sp3d>
              <a:bevelT w="3810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9.3061405139285638E-3"/>
                  <c:y val="3.9067186332021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3061405139285638E-3"/>
                  <c:y val="2.930038974901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3061405139285638E-3"/>
                  <c:y val="2.930038974901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3061405139285638E-3"/>
                  <c:y val="1.953359316601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408187351904855E-2"/>
                  <c:y val="2.930038974901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'4.6 acidentes de trab'!$A$6:$A$10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'4.6 acidentes de trab'!$F$6:$F$10</c:f>
              <c:numCache>
                <c:formatCode>#,##0;"–"#,##0;"–"</c:formatCode>
                <c:ptCount val="5"/>
                <c:pt idx="0">
                  <c:v>157</c:v>
                </c:pt>
                <c:pt idx="1">
                  <c:v>132</c:v>
                </c:pt>
                <c:pt idx="2">
                  <c:v>148</c:v>
                </c:pt>
                <c:pt idx="3">
                  <c:v>115</c:v>
                </c:pt>
                <c:pt idx="4">
                  <c:v>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100"/>
        <c:shape val="box"/>
        <c:axId val="101569280"/>
        <c:axId val="101570816"/>
        <c:axId val="0"/>
      </c:bar3DChart>
      <c:catAx>
        <c:axId val="10156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>
            <a:solidFill>
              <a:srgbClr val="3379CD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157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570816"/>
        <c:scaling>
          <c:orientation val="minMax"/>
          <c:max val="7500"/>
          <c:min val="0"/>
        </c:scaling>
        <c:delete val="0"/>
        <c:axPos val="l"/>
        <c:numFmt formatCode="#,##0;&quot;–&quot;#,##0;&quot;–&quot;" sourceLinked="1"/>
        <c:majorTickMark val="out"/>
        <c:minorTickMark val="none"/>
        <c:tickLblPos val="nextTo"/>
        <c:spPr>
          <a:ln w="3175">
            <a:solidFill>
              <a:srgbClr val="3379CD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1569280"/>
        <c:crosses val="autoZero"/>
        <c:crossBetween val="between"/>
        <c:majorUnit val="2500"/>
        <c:min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277740170952397"/>
          <c:y val="0.86412023883902367"/>
          <c:w val="0.69301501843958357"/>
          <c:h val="8.173131723989575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65" footer="0.4921259850000076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chart" Target="../charts/chart2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3" Type="http://schemas.openxmlformats.org/officeDocument/2006/relationships/chart" Target="../charts/chart42.xml"/><Relationship Id="rId7" Type="http://schemas.openxmlformats.org/officeDocument/2006/relationships/chart" Target="../charts/chart46.xml"/><Relationship Id="rId12" Type="http://schemas.openxmlformats.org/officeDocument/2006/relationships/chart" Target="../charts/chart51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11" Type="http://schemas.openxmlformats.org/officeDocument/2006/relationships/chart" Target="../charts/chart50.xml"/><Relationship Id="rId5" Type="http://schemas.openxmlformats.org/officeDocument/2006/relationships/chart" Target="../charts/chart44.xml"/><Relationship Id="rId10" Type="http://schemas.openxmlformats.org/officeDocument/2006/relationships/chart" Target="../charts/chart49.xml"/><Relationship Id="rId4" Type="http://schemas.openxmlformats.org/officeDocument/2006/relationships/chart" Target="../charts/chart43.xml"/><Relationship Id="rId9" Type="http://schemas.openxmlformats.org/officeDocument/2006/relationships/chart" Target="../charts/chart4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7069</xdr:rowOff>
    </xdr:from>
    <xdr:to>
      <xdr:col>3</xdr:col>
      <xdr:colOff>885525</xdr:colOff>
      <xdr:row>45</xdr:row>
      <xdr:rowOff>69169</xdr:rowOff>
    </xdr:to>
    <xdr:graphicFrame macro="">
      <xdr:nvGraphicFramePr>
        <xdr:cNvPr id="286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3</xdr:col>
      <xdr:colOff>885525</xdr:colOff>
      <xdr:row>22</xdr:row>
      <xdr:rowOff>76875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28576</xdr:colOff>
      <xdr:row>10</xdr:row>
      <xdr:rowOff>19055</xdr:rowOff>
    </xdr:from>
    <xdr:to>
      <xdr:col>3</xdr:col>
      <xdr:colOff>895351</xdr:colOff>
      <xdr:row>11</xdr:row>
      <xdr:rowOff>33342</xdr:rowOff>
    </xdr:to>
    <xdr:sp macro="" textlink="">
      <xdr:nvSpPr>
        <xdr:cNvPr id="2" name="CaixaDeTexto 1"/>
        <xdr:cNvSpPr txBox="1"/>
      </xdr:nvSpPr>
      <xdr:spPr>
        <a:xfrm>
          <a:off x="28576" y="1247780"/>
          <a:ext cx="3905250" cy="1285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pt-BR" sz="65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População residente, por localização, em Alagoas - 2011-2015</a:t>
          </a:r>
          <a:endParaRPr lang="pt-BR" sz="65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21</xdr:row>
      <xdr:rowOff>109538</xdr:rowOff>
    </xdr:from>
    <xdr:to>
      <xdr:col>3</xdr:col>
      <xdr:colOff>866775</xdr:colOff>
      <xdr:row>22</xdr:row>
      <xdr:rowOff>85735</xdr:rowOff>
    </xdr:to>
    <xdr:sp macro="" textlink="">
      <xdr:nvSpPr>
        <xdr:cNvPr id="7" name="CaixaDeTexto 6"/>
        <xdr:cNvSpPr txBox="1"/>
      </xdr:nvSpPr>
      <xdr:spPr>
        <a:xfrm>
          <a:off x="0" y="2595563"/>
          <a:ext cx="3905250" cy="1000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pt-BR" sz="450" b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Fonte: IBGE/Censo Demográfico/PNAD. Elaboração: Seplag-AL/Sinc</a:t>
          </a:r>
          <a:endParaRPr lang="pt-BR" sz="45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4762</xdr:colOff>
      <xdr:row>32</xdr:row>
      <xdr:rowOff>23804</xdr:rowOff>
    </xdr:from>
    <xdr:to>
      <xdr:col>3</xdr:col>
      <xdr:colOff>871537</xdr:colOff>
      <xdr:row>33</xdr:row>
      <xdr:rowOff>38091</xdr:rowOff>
    </xdr:to>
    <xdr:sp macro="" textlink="">
      <xdr:nvSpPr>
        <xdr:cNvPr id="8" name="CaixaDeTexto 7"/>
        <xdr:cNvSpPr txBox="1"/>
      </xdr:nvSpPr>
      <xdr:spPr>
        <a:xfrm>
          <a:off x="4762" y="3833804"/>
          <a:ext cx="3905250" cy="1285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pt-BR" sz="65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População residente, por sexo, em Alagoas - 2011-2015</a:t>
          </a:r>
          <a:endParaRPr lang="pt-BR" sz="65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44</xdr:row>
      <xdr:rowOff>42863</xdr:rowOff>
    </xdr:from>
    <xdr:to>
      <xdr:col>3</xdr:col>
      <xdr:colOff>866775</xdr:colOff>
      <xdr:row>45</xdr:row>
      <xdr:rowOff>47621</xdr:rowOff>
    </xdr:to>
    <xdr:sp macro="" textlink="">
      <xdr:nvSpPr>
        <xdr:cNvPr id="9" name="CaixaDeTexto 8"/>
        <xdr:cNvSpPr txBox="1"/>
      </xdr:nvSpPr>
      <xdr:spPr>
        <a:xfrm>
          <a:off x="0" y="5224463"/>
          <a:ext cx="3905250" cy="1190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pt-BR" sz="450" b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Fonte: IBGE/Censo Demográfico/PNAD. Elaboração: Seplag-AL/Sinc</a:t>
          </a:r>
          <a:endParaRPr lang="pt-BR" sz="45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76199</xdr:rowOff>
    </xdr:from>
    <xdr:to>
      <xdr:col>1</xdr:col>
      <xdr:colOff>2475406</xdr:colOff>
      <xdr:row>21</xdr:row>
      <xdr:rowOff>85725</xdr:rowOff>
    </xdr:to>
    <xdr:graphicFrame macro="">
      <xdr:nvGraphicFramePr>
        <xdr:cNvPr id="655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52374</xdr:rowOff>
    </xdr:from>
    <xdr:to>
      <xdr:col>1</xdr:col>
      <xdr:colOff>2466975</xdr:colOff>
      <xdr:row>10</xdr:row>
      <xdr:rowOff>42862</xdr:rowOff>
    </xdr:to>
    <xdr:sp macro="" textlink="">
      <xdr:nvSpPr>
        <xdr:cNvPr id="3" name="CaixaDeTexto 2"/>
        <xdr:cNvSpPr txBox="1"/>
      </xdr:nvSpPr>
      <xdr:spPr>
        <a:xfrm>
          <a:off x="0" y="1128699"/>
          <a:ext cx="3914775" cy="1047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en-US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Produção de cimento Portland em Alagoas – 2009-2013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indent="0" algn="ctr" rtl="0"/>
          <a:endParaRPr lang="pt-BR" sz="700" b="0" i="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21</xdr:row>
      <xdr:rowOff>95235</xdr:rowOff>
    </xdr:from>
    <xdr:to>
      <xdr:col>1</xdr:col>
      <xdr:colOff>2500312</xdr:colOff>
      <xdr:row>23</xdr:row>
      <xdr:rowOff>80949</xdr:rowOff>
    </xdr:to>
    <xdr:sp macro="" textlink="">
      <xdr:nvSpPr>
        <xdr:cNvPr id="4" name="CaixaDeTexto 3"/>
        <xdr:cNvSpPr txBox="1"/>
      </xdr:nvSpPr>
      <xdr:spPr>
        <a:xfrm>
          <a:off x="0" y="2524110"/>
          <a:ext cx="3948112" cy="1666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SNIC. Elaboração: Seplag/Sinc</a:t>
          </a:r>
        </a:p>
        <a:p>
          <a:pPr algn="ctr" rtl="0"/>
          <a:r>
            <a:rPr lang="pt-BR" sz="50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Nota: A Fonte não estar divulgando a produção de cimento a nível estadual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35729</xdr:rowOff>
    </xdr:from>
    <xdr:to>
      <xdr:col>5</xdr:col>
      <xdr:colOff>558500</xdr:colOff>
      <xdr:row>22</xdr:row>
      <xdr:rowOff>76200</xdr:rowOff>
    </xdr:to>
    <xdr:graphicFrame macro="">
      <xdr:nvGraphicFramePr>
        <xdr:cNvPr id="757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</xdr:row>
      <xdr:rowOff>33336</xdr:rowOff>
    </xdr:from>
    <xdr:to>
      <xdr:col>5</xdr:col>
      <xdr:colOff>571501</xdr:colOff>
      <xdr:row>9</xdr:row>
      <xdr:rowOff>28577</xdr:rowOff>
    </xdr:to>
    <xdr:sp macro="" textlink="">
      <xdr:nvSpPr>
        <xdr:cNvPr id="3" name="CaixaDeTexto 2"/>
        <xdr:cNvSpPr txBox="1"/>
      </xdr:nvSpPr>
      <xdr:spPr>
        <a:xfrm>
          <a:off x="0" y="1023936"/>
          <a:ext cx="3943351" cy="1095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Produção (t) dos produtos derivados da BRASKEM em Alagoas – 2011-2015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indent="0" algn="ctr" rtl="0"/>
          <a:endParaRPr lang="pt-BR" sz="700" b="0" i="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23</xdr:row>
      <xdr:rowOff>4759</xdr:rowOff>
    </xdr:from>
    <xdr:to>
      <xdr:col>5</xdr:col>
      <xdr:colOff>576262</xdr:colOff>
      <xdr:row>23</xdr:row>
      <xdr:rowOff>80966</xdr:rowOff>
    </xdr:to>
    <xdr:sp macro="" textlink="">
      <xdr:nvSpPr>
        <xdr:cNvPr id="4" name="CaixaDeTexto 3"/>
        <xdr:cNvSpPr txBox="1"/>
      </xdr:nvSpPr>
      <xdr:spPr>
        <a:xfrm>
          <a:off x="0" y="2652709"/>
          <a:ext cx="3948112" cy="762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BRASKEM.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43813</xdr:rowOff>
    </xdr:from>
    <xdr:to>
      <xdr:col>5</xdr:col>
      <xdr:colOff>550562</xdr:colOff>
      <xdr:row>20</xdr:row>
      <xdr:rowOff>90088</xdr:rowOff>
    </xdr:to>
    <xdr:graphicFrame macro="">
      <xdr:nvGraphicFramePr>
        <xdr:cNvPr id="900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28576</xdr:rowOff>
    </xdr:from>
    <xdr:to>
      <xdr:col>5</xdr:col>
      <xdr:colOff>550562</xdr:colOff>
      <xdr:row>44</xdr:row>
      <xdr:rowOff>104776</xdr:rowOff>
    </xdr:to>
    <xdr:graphicFrame macro="">
      <xdr:nvGraphicFramePr>
        <xdr:cNvPr id="900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28</xdr:row>
      <xdr:rowOff>33334</xdr:rowOff>
    </xdr:from>
    <xdr:to>
      <xdr:col>5</xdr:col>
      <xdr:colOff>571501</xdr:colOff>
      <xdr:row>29</xdr:row>
      <xdr:rowOff>28575</xdr:rowOff>
    </xdr:to>
    <xdr:sp macro="" textlink="">
      <xdr:nvSpPr>
        <xdr:cNvPr id="4" name="CaixaDeTexto 3"/>
        <xdr:cNvSpPr txBox="1"/>
      </xdr:nvSpPr>
      <xdr:spPr>
        <a:xfrm>
          <a:off x="0" y="3462334"/>
          <a:ext cx="3943351" cy="1095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Produção de etanol (m</a:t>
          </a:r>
          <a:r>
            <a:rPr lang="pt-BR" sz="700" b="0" i="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</a:t>
          </a:r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), por espécie, em Alagoas - safra 11/12-15/16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45</xdr:row>
      <xdr:rowOff>4757</xdr:rowOff>
    </xdr:from>
    <xdr:to>
      <xdr:col>5</xdr:col>
      <xdr:colOff>576262</xdr:colOff>
      <xdr:row>45</xdr:row>
      <xdr:rowOff>80964</xdr:rowOff>
    </xdr:to>
    <xdr:sp macro="" textlink="">
      <xdr:nvSpPr>
        <xdr:cNvPr id="5" name="CaixaDeTexto 4"/>
        <xdr:cNvSpPr txBox="1"/>
      </xdr:nvSpPr>
      <xdr:spPr>
        <a:xfrm>
          <a:off x="0" y="5329232"/>
          <a:ext cx="3948112" cy="762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Fonte: SINDAÇÚCAR/AL.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7</xdr:row>
      <xdr:rowOff>38096</xdr:rowOff>
    </xdr:from>
    <xdr:to>
      <xdr:col>5</xdr:col>
      <xdr:colOff>571501</xdr:colOff>
      <xdr:row>8</xdr:row>
      <xdr:rowOff>23812</xdr:rowOff>
    </xdr:to>
    <xdr:sp macro="" textlink="">
      <xdr:nvSpPr>
        <xdr:cNvPr id="6" name="CaixaDeTexto 5"/>
        <xdr:cNvSpPr txBox="1"/>
      </xdr:nvSpPr>
      <xdr:spPr>
        <a:xfrm>
          <a:off x="0" y="904871"/>
          <a:ext cx="3943351" cy="1095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70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Produção de açúcar (t), por espécie, em Alagoas - safra 11/12-15/16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4715</xdr:colOff>
      <xdr:row>21</xdr:row>
      <xdr:rowOff>4764</xdr:rowOff>
    </xdr:from>
    <xdr:to>
      <xdr:col>5</xdr:col>
      <xdr:colOff>580977</xdr:colOff>
      <xdr:row>21</xdr:row>
      <xdr:rowOff>80971</xdr:rowOff>
    </xdr:to>
    <xdr:sp macro="" textlink="">
      <xdr:nvSpPr>
        <xdr:cNvPr id="7" name="CaixaDeTexto 6"/>
        <xdr:cNvSpPr txBox="1"/>
      </xdr:nvSpPr>
      <xdr:spPr>
        <a:xfrm>
          <a:off x="4715" y="2605089"/>
          <a:ext cx="3948112" cy="762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Fonte: SINDAÇÚCAR/AL.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9525</xdr:rowOff>
    </xdr:from>
    <xdr:to>
      <xdr:col>5</xdr:col>
      <xdr:colOff>580725</xdr:colOff>
      <xdr:row>46</xdr:row>
      <xdr:rowOff>66674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452437</xdr:colOff>
      <xdr:row>14</xdr:row>
      <xdr:rowOff>30306</xdr:rowOff>
    </xdr:from>
    <xdr:to>
      <xdr:col>5</xdr:col>
      <xdr:colOff>585637</xdr:colOff>
      <xdr:row>23</xdr:row>
      <xdr:rowOff>60506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33625</xdr:rowOff>
    </xdr:from>
    <xdr:to>
      <xdr:col>2</xdr:col>
      <xdr:colOff>447525</xdr:colOff>
      <xdr:row>23</xdr:row>
      <xdr:rowOff>63110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</xdr:row>
      <xdr:rowOff>19050</xdr:rowOff>
    </xdr:from>
    <xdr:to>
      <xdr:col>5</xdr:col>
      <xdr:colOff>598725</xdr:colOff>
      <xdr:row>14</xdr:row>
      <xdr:rowOff>73174</xdr:rowOff>
    </xdr:to>
    <xdr:sp macro="" textlink="">
      <xdr:nvSpPr>
        <xdr:cNvPr id="9" name="CaixaDeTexto 8"/>
        <xdr:cNvSpPr txBox="1"/>
      </xdr:nvSpPr>
      <xdr:spPr>
        <a:xfrm>
          <a:off x="0" y="1452130"/>
          <a:ext cx="3945464" cy="1104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en-US" sz="65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Número de consumidores de energia elétrica, por classe, em Alagoas</a:t>
          </a:r>
          <a:endParaRPr lang="pt-BR" sz="65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46</xdr:row>
      <xdr:rowOff>78766</xdr:rowOff>
    </xdr:from>
    <xdr:to>
      <xdr:col>5</xdr:col>
      <xdr:colOff>604837</xdr:colOff>
      <xdr:row>47</xdr:row>
      <xdr:rowOff>1840</xdr:rowOff>
    </xdr:to>
    <xdr:sp macro="" textlink="">
      <xdr:nvSpPr>
        <xdr:cNvPr id="11" name="CaixaDeTexto 10"/>
        <xdr:cNvSpPr txBox="1"/>
      </xdr:nvSpPr>
      <xdr:spPr>
        <a:xfrm>
          <a:off x="0" y="5336566"/>
          <a:ext cx="3948112" cy="75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Fonte: ELETROBRÁS Distribuição Alagoas.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4754</xdr:colOff>
      <xdr:row>36</xdr:row>
      <xdr:rowOff>33339</xdr:rowOff>
    </xdr:from>
    <xdr:to>
      <xdr:col>5</xdr:col>
      <xdr:colOff>607875</xdr:colOff>
      <xdr:row>37</xdr:row>
      <xdr:rowOff>17590</xdr:rowOff>
    </xdr:to>
    <xdr:sp macro="" textlink="">
      <xdr:nvSpPr>
        <xdr:cNvPr id="12" name="CaixaDeTexto 11"/>
        <xdr:cNvSpPr txBox="1"/>
      </xdr:nvSpPr>
      <xdr:spPr>
        <a:xfrm>
          <a:off x="4754" y="4129089"/>
          <a:ext cx="3946396" cy="108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en-US" sz="65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pt-BR" sz="65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Consumo (Mwh) </a:t>
          </a:r>
          <a:r>
            <a:rPr lang="en-US" sz="65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de energia elétrica, por classe, em Alagoas - 2011/2015 </a:t>
          </a:r>
          <a:endParaRPr lang="pt-BR" sz="65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4677</xdr:colOff>
      <xdr:row>23</xdr:row>
      <xdr:rowOff>47624</xdr:rowOff>
    </xdr:from>
    <xdr:to>
      <xdr:col>5</xdr:col>
      <xdr:colOff>609514</xdr:colOff>
      <xdr:row>24</xdr:row>
      <xdr:rowOff>6</xdr:rowOff>
    </xdr:to>
    <xdr:sp macro="" textlink="">
      <xdr:nvSpPr>
        <xdr:cNvPr id="8" name="CaixaDeTexto 7"/>
        <xdr:cNvSpPr txBox="1"/>
      </xdr:nvSpPr>
      <xdr:spPr>
        <a:xfrm>
          <a:off x="4677" y="2619374"/>
          <a:ext cx="3948112" cy="762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Fonte: ELETROBRÁS Distribuição Alagoas.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4764</xdr:rowOff>
    </xdr:from>
    <xdr:to>
      <xdr:col>6</xdr:col>
      <xdr:colOff>485475</xdr:colOff>
      <xdr:row>21</xdr:row>
      <xdr:rowOff>80963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7322</xdr:rowOff>
    </xdr:from>
    <xdr:to>
      <xdr:col>6</xdr:col>
      <xdr:colOff>481012</xdr:colOff>
      <xdr:row>22</xdr:row>
      <xdr:rowOff>82796</xdr:rowOff>
    </xdr:to>
    <xdr:sp macro="" textlink="">
      <xdr:nvSpPr>
        <xdr:cNvPr id="6" name="CaixaDeTexto 5"/>
        <xdr:cNvSpPr txBox="1"/>
      </xdr:nvSpPr>
      <xdr:spPr>
        <a:xfrm>
          <a:off x="0" y="2607647"/>
          <a:ext cx="3948112" cy="75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Fonte: MDIC.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10</xdr:row>
      <xdr:rowOff>1</xdr:rowOff>
    </xdr:from>
    <xdr:to>
      <xdr:col>6</xdr:col>
      <xdr:colOff>479296</xdr:colOff>
      <xdr:row>10</xdr:row>
      <xdr:rowOff>108077</xdr:rowOff>
    </xdr:to>
    <xdr:sp macro="" textlink="">
      <xdr:nvSpPr>
        <xdr:cNvPr id="7" name="CaixaDeTexto 6"/>
        <xdr:cNvSpPr txBox="1"/>
      </xdr:nvSpPr>
      <xdr:spPr>
        <a:xfrm>
          <a:off x="0" y="1323976"/>
          <a:ext cx="3946396" cy="108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Valor das exportações, por fatores agregados, em Alagoas – 2011-2015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/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14288</xdr:rowOff>
    </xdr:from>
    <xdr:to>
      <xdr:col>5</xdr:col>
      <xdr:colOff>618825</xdr:colOff>
      <xdr:row>21</xdr:row>
      <xdr:rowOff>66676</xdr:rowOff>
    </xdr:to>
    <xdr:graphicFrame macro="">
      <xdr:nvGraphicFramePr>
        <xdr:cNvPr id="423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88286</xdr:rowOff>
    </xdr:from>
    <xdr:to>
      <xdr:col>5</xdr:col>
      <xdr:colOff>642937</xdr:colOff>
      <xdr:row>22</xdr:row>
      <xdr:rowOff>80961</xdr:rowOff>
    </xdr:to>
    <xdr:sp macro="" textlink="">
      <xdr:nvSpPr>
        <xdr:cNvPr id="3" name="CaixaDeTexto 2"/>
        <xdr:cNvSpPr txBox="1"/>
      </xdr:nvSpPr>
      <xdr:spPr>
        <a:xfrm>
          <a:off x="0" y="2593361"/>
          <a:ext cx="3948112" cy="87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Fonte: MDIC.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9</xdr:row>
      <xdr:rowOff>85722</xdr:rowOff>
    </xdr:from>
    <xdr:to>
      <xdr:col>5</xdr:col>
      <xdr:colOff>636825</xdr:colOff>
      <xdr:row>10</xdr:row>
      <xdr:rowOff>108073</xdr:rowOff>
    </xdr:to>
    <xdr:sp macro="" textlink="">
      <xdr:nvSpPr>
        <xdr:cNvPr id="4" name="CaixaDeTexto 3"/>
        <xdr:cNvSpPr txBox="1"/>
      </xdr:nvSpPr>
      <xdr:spPr>
        <a:xfrm>
          <a:off x="0" y="1323972"/>
          <a:ext cx="3942000" cy="108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Valor das importações, por fatores agregados, em Alagoas – 2011-2015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/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23813</xdr:rowOff>
    </xdr:from>
    <xdr:to>
      <xdr:col>1</xdr:col>
      <xdr:colOff>2295225</xdr:colOff>
      <xdr:row>21</xdr:row>
      <xdr:rowOff>133350</xdr:rowOff>
    </xdr:to>
    <xdr:graphicFrame macro="">
      <xdr:nvGraphicFramePr>
        <xdr:cNvPr id="1269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4739</xdr:colOff>
      <xdr:row>9</xdr:row>
      <xdr:rowOff>19043</xdr:rowOff>
    </xdr:from>
    <xdr:to>
      <xdr:col>1</xdr:col>
      <xdr:colOff>2317964</xdr:colOff>
      <xdr:row>10</xdr:row>
      <xdr:rowOff>12819</xdr:rowOff>
    </xdr:to>
    <xdr:sp macro="" textlink="">
      <xdr:nvSpPr>
        <xdr:cNvPr id="4" name="CaixaDeTexto 3"/>
        <xdr:cNvSpPr txBox="1"/>
      </xdr:nvSpPr>
      <xdr:spPr>
        <a:xfrm>
          <a:off x="4739" y="1038218"/>
          <a:ext cx="3942000" cy="108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en-US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Consumo de cimento Portland em Alagoas – 2009-2013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/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21</xdr:row>
      <xdr:rowOff>152399</xdr:rowOff>
    </xdr:from>
    <xdr:to>
      <xdr:col>1</xdr:col>
      <xdr:colOff>2319337</xdr:colOff>
      <xdr:row>23</xdr:row>
      <xdr:rowOff>80963</xdr:rowOff>
    </xdr:to>
    <xdr:sp macro="" textlink="">
      <xdr:nvSpPr>
        <xdr:cNvPr id="6" name="CaixaDeTexto 5"/>
        <xdr:cNvSpPr txBox="1"/>
      </xdr:nvSpPr>
      <xdr:spPr>
        <a:xfrm>
          <a:off x="0" y="2543174"/>
          <a:ext cx="3948112" cy="1666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SNIC. Elaboração: Seplag/Sinc</a:t>
          </a:r>
        </a:p>
        <a:p>
          <a:pPr algn="ctr" rtl="0"/>
          <a:r>
            <a:rPr lang="pt-BR" sz="50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Nota: A Fonte não estar divulgando a produção de cimento a nível estadual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4763</xdr:rowOff>
    </xdr:from>
    <xdr:to>
      <xdr:col>6</xdr:col>
      <xdr:colOff>539533</xdr:colOff>
      <xdr:row>21</xdr:row>
      <xdr:rowOff>71438</xdr:rowOff>
    </xdr:to>
    <xdr:graphicFrame macro="">
      <xdr:nvGraphicFramePr>
        <xdr:cNvPr id="4648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97805</xdr:rowOff>
    </xdr:from>
    <xdr:to>
      <xdr:col>6</xdr:col>
      <xdr:colOff>557212</xdr:colOff>
      <xdr:row>22</xdr:row>
      <xdr:rowOff>80955</xdr:rowOff>
    </xdr:to>
    <xdr:sp macro="" textlink="">
      <xdr:nvSpPr>
        <xdr:cNvPr id="3" name="CaixaDeTexto 2"/>
        <xdr:cNvSpPr txBox="1"/>
      </xdr:nvSpPr>
      <xdr:spPr>
        <a:xfrm>
          <a:off x="0" y="2593355"/>
          <a:ext cx="3948112" cy="87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MT/ANTAQ.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11</xdr:row>
      <xdr:rowOff>14287</xdr:rowOff>
    </xdr:from>
    <xdr:to>
      <xdr:col>6</xdr:col>
      <xdr:colOff>551100</xdr:colOff>
      <xdr:row>12</xdr:row>
      <xdr:rowOff>9530</xdr:rowOff>
    </xdr:to>
    <xdr:sp macro="" textlink="">
      <xdr:nvSpPr>
        <xdr:cNvPr id="4" name="CaixaDeTexto 3"/>
        <xdr:cNvSpPr txBox="1"/>
      </xdr:nvSpPr>
      <xdr:spPr>
        <a:xfrm>
          <a:off x="0" y="1357312"/>
          <a:ext cx="3942000" cy="1095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65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Quantidade de carga embarcada e desembarcada (mil t), por tipo de navegação - 2011-2015</a:t>
          </a:r>
          <a:endParaRPr lang="pt-BR" sz="65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/>
          <a:endParaRPr lang="pt-BR" sz="65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19050</xdr:rowOff>
    </xdr:from>
    <xdr:to>
      <xdr:col>5</xdr:col>
      <xdr:colOff>595313</xdr:colOff>
      <xdr:row>88</xdr:row>
      <xdr:rowOff>90489</xdr:rowOff>
    </xdr:to>
    <xdr:graphicFrame macro="">
      <xdr:nvGraphicFramePr>
        <xdr:cNvPr id="7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42863</xdr:rowOff>
    </xdr:from>
    <xdr:to>
      <xdr:col>5</xdr:col>
      <xdr:colOff>590250</xdr:colOff>
      <xdr:row>46</xdr:row>
      <xdr:rowOff>66676</xdr:rowOff>
    </xdr:to>
    <xdr:graphicFrame macro="">
      <xdr:nvGraphicFramePr>
        <xdr:cNvPr id="1604436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38100</xdr:rowOff>
    </xdr:from>
    <xdr:to>
      <xdr:col>5</xdr:col>
      <xdr:colOff>590250</xdr:colOff>
      <xdr:row>70</xdr:row>
      <xdr:rowOff>57150</xdr:rowOff>
    </xdr:to>
    <xdr:graphicFrame macro="">
      <xdr:nvGraphicFramePr>
        <xdr:cNvPr id="1604436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</xdr:row>
      <xdr:rowOff>14288</xdr:rowOff>
    </xdr:from>
    <xdr:to>
      <xdr:col>5</xdr:col>
      <xdr:colOff>590250</xdr:colOff>
      <xdr:row>22</xdr:row>
      <xdr:rowOff>52388</xdr:rowOff>
    </xdr:to>
    <xdr:graphicFrame macro="">
      <xdr:nvGraphicFramePr>
        <xdr:cNvPr id="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22</xdr:row>
      <xdr:rowOff>103977</xdr:rowOff>
    </xdr:from>
    <xdr:to>
      <xdr:col>5</xdr:col>
      <xdr:colOff>608365</xdr:colOff>
      <xdr:row>23</xdr:row>
      <xdr:rowOff>77602</xdr:rowOff>
    </xdr:to>
    <xdr:sp macro="" textlink="">
      <xdr:nvSpPr>
        <xdr:cNvPr id="10" name="CaixaDeTexto 9"/>
        <xdr:cNvSpPr txBox="1"/>
      </xdr:nvSpPr>
      <xdr:spPr>
        <a:xfrm>
          <a:off x="0" y="2637627"/>
          <a:ext cx="3942115" cy="87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 INFRAERO.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4745</xdr:colOff>
      <xdr:row>6</xdr:row>
      <xdr:rowOff>61912</xdr:rowOff>
    </xdr:from>
    <xdr:to>
      <xdr:col>5</xdr:col>
      <xdr:colOff>606998</xdr:colOff>
      <xdr:row>7</xdr:row>
      <xdr:rowOff>57155</xdr:rowOff>
    </xdr:to>
    <xdr:sp macro="" textlink="">
      <xdr:nvSpPr>
        <xdr:cNvPr id="11" name="CaixaDeTexto 10"/>
        <xdr:cNvSpPr txBox="1"/>
      </xdr:nvSpPr>
      <xdr:spPr>
        <a:xfrm>
          <a:off x="4745" y="766762"/>
          <a:ext cx="3936003" cy="1095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Movimento de aeronaves no Aeroporto Zumbi dos Palmares - 2011-2015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46</xdr:row>
      <xdr:rowOff>103967</xdr:rowOff>
    </xdr:from>
    <xdr:to>
      <xdr:col>5</xdr:col>
      <xdr:colOff>608365</xdr:colOff>
      <xdr:row>47</xdr:row>
      <xdr:rowOff>77592</xdr:rowOff>
    </xdr:to>
    <xdr:sp macro="" textlink="">
      <xdr:nvSpPr>
        <xdr:cNvPr id="12" name="CaixaDeTexto 11"/>
        <xdr:cNvSpPr txBox="1"/>
      </xdr:nvSpPr>
      <xdr:spPr>
        <a:xfrm>
          <a:off x="0" y="5371292"/>
          <a:ext cx="3942115" cy="87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 INFRAERO.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31</xdr:row>
      <xdr:rowOff>52377</xdr:rowOff>
    </xdr:from>
    <xdr:to>
      <xdr:col>5</xdr:col>
      <xdr:colOff>602253</xdr:colOff>
      <xdr:row>32</xdr:row>
      <xdr:rowOff>47620</xdr:rowOff>
    </xdr:to>
    <xdr:sp macro="" textlink="">
      <xdr:nvSpPr>
        <xdr:cNvPr id="13" name="CaixaDeTexto 12"/>
        <xdr:cNvSpPr txBox="1"/>
      </xdr:nvSpPr>
      <xdr:spPr>
        <a:xfrm>
          <a:off x="0" y="3605202"/>
          <a:ext cx="3936003" cy="1095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Movimento de</a:t>
          </a:r>
          <a:r>
            <a:rPr lang="pt-BR" sz="700" b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passageiros</a:t>
          </a:r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 Aeroporto Zumbi dos Palmares - 2011-2015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4730</xdr:colOff>
      <xdr:row>70</xdr:row>
      <xdr:rowOff>99216</xdr:rowOff>
    </xdr:from>
    <xdr:to>
      <xdr:col>5</xdr:col>
      <xdr:colOff>613095</xdr:colOff>
      <xdr:row>71</xdr:row>
      <xdr:rowOff>72841</xdr:rowOff>
    </xdr:to>
    <xdr:sp macro="" textlink="">
      <xdr:nvSpPr>
        <xdr:cNvPr id="14" name="CaixaDeTexto 13"/>
        <xdr:cNvSpPr txBox="1"/>
      </xdr:nvSpPr>
      <xdr:spPr>
        <a:xfrm>
          <a:off x="4730" y="8100216"/>
          <a:ext cx="3942115" cy="87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 INFRAERO.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54</xdr:row>
      <xdr:rowOff>52389</xdr:rowOff>
    </xdr:from>
    <xdr:to>
      <xdr:col>5</xdr:col>
      <xdr:colOff>602253</xdr:colOff>
      <xdr:row>55</xdr:row>
      <xdr:rowOff>47632</xdr:rowOff>
    </xdr:to>
    <xdr:sp macro="" textlink="">
      <xdr:nvSpPr>
        <xdr:cNvPr id="15" name="CaixaDeTexto 14"/>
        <xdr:cNvSpPr txBox="1"/>
      </xdr:nvSpPr>
      <xdr:spPr>
        <a:xfrm>
          <a:off x="0" y="6224589"/>
          <a:ext cx="3936003" cy="1095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Movimento de</a:t>
          </a:r>
          <a:r>
            <a:rPr lang="pt-BR" sz="700" b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bagagens</a:t>
          </a:r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 Aeroporto Zumbi dos Palmares - 2011-2015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88</xdr:row>
      <xdr:rowOff>108736</xdr:rowOff>
    </xdr:from>
    <xdr:to>
      <xdr:col>5</xdr:col>
      <xdr:colOff>608365</xdr:colOff>
      <xdr:row>89</xdr:row>
      <xdr:rowOff>82361</xdr:rowOff>
    </xdr:to>
    <xdr:sp macro="" textlink="">
      <xdr:nvSpPr>
        <xdr:cNvPr id="16" name="CaixaDeTexto 15"/>
        <xdr:cNvSpPr txBox="1"/>
      </xdr:nvSpPr>
      <xdr:spPr>
        <a:xfrm>
          <a:off x="0" y="10138561"/>
          <a:ext cx="3942115" cy="87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 INFRAERO.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77</xdr:row>
      <xdr:rowOff>80960</xdr:rowOff>
    </xdr:from>
    <xdr:to>
      <xdr:col>5</xdr:col>
      <xdr:colOff>602253</xdr:colOff>
      <xdr:row>78</xdr:row>
      <xdr:rowOff>104778</xdr:rowOff>
    </xdr:to>
    <xdr:sp macro="" textlink="">
      <xdr:nvSpPr>
        <xdr:cNvPr id="17" name="CaixaDeTexto 16"/>
        <xdr:cNvSpPr txBox="1"/>
      </xdr:nvSpPr>
      <xdr:spPr>
        <a:xfrm>
          <a:off x="0" y="8901110"/>
          <a:ext cx="3936003" cy="1095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65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Movimento de</a:t>
          </a:r>
          <a:r>
            <a:rPr lang="pt-BR" sz="650" b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cargas</a:t>
          </a:r>
          <a:r>
            <a:rPr lang="pt-BR" sz="65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 Aeroporto Zumbi dos Palmares - 2011-2015</a:t>
          </a:r>
          <a:endParaRPr lang="pt-BR" sz="65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34924</xdr:rowOff>
    </xdr:from>
    <xdr:to>
      <xdr:col>1</xdr:col>
      <xdr:colOff>2343716</xdr:colOff>
      <xdr:row>22</xdr:row>
      <xdr:rowOff>76199</xdr:rowOff>
    </xdr:to>
    <xdr:graphicFrame macro="">
      <xdr:nvGraphicFramePr>
        <xdr:cNvPr id="536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103972</xdr:rowOff>
    </xdr:from>
    <xdr:to>
      <xdr:col>1</xdr:col>
      <xdr:colOff>2360965</xdr:colOff>
      <xdr:row>23</xdr:row>
      <xdr:rowOff>77597</xdr:rowOff>
    </xdr:to>
    <xdr:sp macro="" textlink="">
      <xdr:nvSpPr>
        <xdr:cNvPr id="3" name="CaixaDeTexto 2"/>
        <xdr:cNvSpPr txBox="1"/>
      </xdr:nvSpPr>
      <xdr:spPr>
        <a:xfrm>
          <a:off x="0" y="2637622"/>
          <a:ext cx="3942115" cy="87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 CBTU.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9</xdr:row>
      <xdr:rowOff>23815</xdr:rowOff>
    </xdr:from>
    <xdr:to>
      <xdr:col>1</xdr:col>
      <xdr:colOff>2354853</xdr:colOff>
      <xdr:row>10</xdr:row>
      <xdr:rowOff>19058</xdr:rowOff>
    </xdr:to>
    <xdr:sp macro="" textlink="">
      <xdr:nvSpPr>
        <xdr:cNvPr id="4" name="CaixaDeTexto 3"/>
        <xdr:cNvSpPr txBox="1"/>
      </xdr:nvSpPr>
      <xdr:spPr>
        <a:xfrm>
          <a:off x="0" y="1071565"/>
          <a:ext cx="3936003" cy="1095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en-US" sz="700" b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Passageiros transportados </a:t>
          </a:r>
          <a:r>
            <a:rPr lang="en-US" sz="700" b="0" i="0" baseline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(mil pessoas) </a:t>
          </a:r>
          <a:r>
            <a:rPr lang="en-US" sz="700" b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em Alagoas - 2011-2015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0.03329</cdr:x>
      <cdr:y>0.08181</cdr:y>
    </cdr:from>
    <cdr:to>
      <cdr:x>0.14327</cdr:x>
      <cdr:y>0.18071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36922" y="132954"/>
          <a:ext cx="452437" cy="160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4763</xdr:rowOff>
    </xdr:from>
    <xdr:to>
      <xdr:col>5</xdr:col>
      <xdr:colOff>571200</xdr:colOff>
      <xdr:row>22</xdr:row>
      <xdr:rowOff>85724</xdr:rowOff>
    </xdr:to>
    <xdr:graphicFrame macro="">
      <xdr:nvGraphicFramePr>
        <xdr:cNvPr id="5578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52208</xdr:rowOff>
    </xdr:from>
    <xdr:to>
      <xdr:col>5</xdr:col>
      <xdr:colOff>571200</xdr:colOff>
      <xdr:row>46</xdr:row>
      <xdr:rowOff>85725</xdr:rowOff>
    </xdr:to>
    <xdr:graphicFrame macro="">
      <xdr:nvGraphicFramePr>
        <xdr:cNvPr id="5578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79753</xdr:rowOff>
    </xdr:from>
    <xdr:to>
      <xdr:col>5</xdr:col>
      <xdr:colOff>571200</xdr:colOff>
      <xdr:row>70</xdr:row>
      <xdr:rowOff>71438</xdr:rowOff>
    </xdr:to>
    <xdr:graphicFrame macro="">
      <xdr:nvGraphicFramePr>
        <xdr:cNvPr id="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22</xdr:row>
      <xdr:rowOff>108735</xdr:rowOff>
    </xdr:from>
    <xdr:to>
      <xdr:col>5</xdr:col>
      <xdr:colOff>589315</xdr:colOff>
      <xdr:row>23</xdr:row>
      <xdr:rowOff>82360</xdr:rowOff>
    </xdr:to>
    <xdr:sp macro="" textlink="">
      <xdr:nvSpPr>
        <xdr:cNvPr id="5" name="CaixaDeTexto 4"/>
        <xdr:cNvSpPr txBox="1"/>
      </xdr:nvSpPr>
      <xdr:spPr>
        <a:xfrm>
          <a:off x="0" y="2651910"/>
          <a:ext cx="3942115" cy="87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 ANATEL.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9</xdr:row>
      <xdr:rowOff>33337</xdr:rowOff>
    </xdr:from>
    <xdr:to>
      <xdr:col>5</xdr:col>
      <xdr:colOff>583203</xdr:colOff>
      <xdr:row>10</xdr:row>
      <xdr:rowOff>28580</xdr:rowOff>
    </xdr:to>
    <xdr:sp macro="" textlink="">
      <xdr:nvSpPr>
        <xdr:cNvPr id="6" name="CaixaDeTexto 5"/>
        <xdr:cNvSpPr txBox="1"/>
      </xdr:nvSpPr>
      <xdr:spPr>
        <a:xfrm>
          <a:off x="0" y="1128712"/>
          <a:ext cx="3936003" cy="1095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Número de telefonia fixa em Alagoas, posição dezembro – 2011-2015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4717</xdr:colOff>
      <xdr:row>46</xdr:row>
      <xdr:rowOff>108739</xdr:rowOff>
    </xdr:from>
    <xdr:to>
      <xdr:col>5</xdr:col>
      <xdr:colOff>594032</xdr:colOff>
      <xdr:row>47</xdr:row>
      <xdr:rowOff>82364</xdr:rowOff>
    </xdr:to>
    <xdr:sp macro="" textlink="">
      <xdr:nvSpPr>
        <xdr:cNvPr id="7" name="CaixaDeTexto 6"/>
        <xdr:cNvSpPr txBox="1"/>
      </xdr:nvSpPr>
      <xdr:spPr>
        <a:xfrm>
          <a:off x="4717" y="5395114"/>
          <a:ext cx="3942115" cy="87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 ANATEL.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31</xdr:row>
      <xdr:rowOff>47622</xdr:rowOff>
    </xdr:from>
    <xdr:to>
      <xdr:col>5</xdr:col>
      <xdr:colOff>583203</xdr:colOff>
      <xdr:row>32</xdr:row>
      <xdr:rowOff>42865</xdr:rowOff>
    </xdr:to>
    <xdr:sp macro="" textlink="">
      <xdr:nvSpPr>
        <xdr:cNvPr id="8" name="CaixaDeTexto 7"/>
        <xdr:cNvSpPr txBox="1"/>
      </xdr:nvSpPr>
      <xdr:spPr>
        <a:xfrm>
          <a:off x="0" y="3657597"/>
          <a:ext cx="3936003" cy="1095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Quantidade de Acessos/Plano de Serviço, em Alagoas, posição dezembro – 2011-2015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70</xdr:row>
      <xdr:rowOff>103965</xdr:rowOff>
    </xdr:from>
    <xdr:to>
      <xdr:col>5</xdr:col>
      <xdr:colOff>589315</xdr:colOff>
      <xdr:row>71</xdr:row>
      <xdr:rowOff>77590</xdr:rowOff>
    </xdr:to>
    <xdr:sp macro="" textlink="">
      <xdr:nvSpPr>
        <xdr:cNvPr id="9" name="CaixaDeTexto 8"/>
        <xdr:cNvSpPr txBox="1"/>
      </xdr:nvSpPr>
      <xdr:spPr>
        <a:xfrm>
          <a:off x="0" y="8133540"/>
          <a:ext cx="3942115" cy="87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 ANATEL.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58</xdr:row>
      <xdr:rowOff>33323</xdr:rowOff>
    </xdr:from>
    <xdr:to>
      <xdr:col>5</xdr:col>
      <xdr:colOff>583203</xdr:colOff>
      <xdr:row>59</xdr:row>
      <xdr:rowOff>28566</xdr:rowOff>
    </xdr:to>
    <xdr:sp macro="" textlink="">
      <xdr:nvSpPr>
        <xdr:cNvPr id="10" name="CaixaDeTexto 9"/>
        <xdr:cNvSpPr txBox="1"/>
      </xdr:nvSpPr>
      <xdr:spPr>
        <a:xfrm>
          <a:off x="0" y="6729398"/>
          <a:ext cx="3936003" cy="1095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Serviço móvel pessoal, por operadora, em Alagoas - Dez/ 2011-2015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38100</xdr:rowOff>
    </xdr:from>
    <xdr:to>
      <xdr:col>7</xdr:col>
      <xdr:colOff>504525</xdr:colOff>
      <xdr:row>23</xdr:row>
      <xdr:rowOff>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18223</xdr:rowOff>
    </xdr:from>
    <xdr:to>
      <xdr:col>7</xdr:col>
      <xdr:colOff>522640</xdr:colOff>
      <xdr:row>24</xdr:row>
      <xdr:rowOff>80933</xdr:rowOff>
    </xdr:to>
    <xdr:sp macro="" textlink="">
      <xdr:nvSpPr>
        <xdr:cNvPr id="3" name="CaixaDeTexto 2"/>
        <xdr:cNvSpPr txBox="1"/>
      </xdr:nvSpPr>
      <xdr:spPr>
        <a:xfrm>
          <a:off x="0" y="2580448"/>
          <a:ext cx="3942115" cy="1484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MF/STN. Elaboração: Seplag-AL/Sinc</a:t>
          </a:r>
        </a:p>
        <a:p>
          <a:pPr algn="ctr" rtl="0"/>
          <a:r>
            <a:rPr lang="pt-BR" sz="50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Nota: Outros = ITR + LC 87/96 + CIDE + FEX</a:t>
          </a:r>
        </a:p>
      </xdr:txBody>
    </xdr:sp>
    <xdr:clientData/>
  </xdr:twoCellAnchor>
  <xdr:twoCellAnchor>
    <xdr:from>
      <xdr:col>0</xdr:col>
      <xdr:colOff>0</xdr:colOff>
      <xdr:row>9</xdr:row>
      <xdr:rowOff>4735</xdr:rowOff>
    </xdr:from>
    <xdr:to>
      <xdr:col>7</xdr:col>
      <xdr:colOff>516528</xdr:colOff>
      <xdr:row>9</xdr:row>
      <xdr:rowOff>114278</xdr:rowOff>
    </xdr:to>
    <xdr:sp macro="" textlink="">
      <xdr:nvSpPr>
        <xdr:cNvPr id="4" name="CaixaDeTexto 3"/>
        <xdr:cNvSpPr txBox="1"/>
      </xdr:nvSpPr>
      <xdr:spPr>
        <a:xfrm>
          <a:off x="0" y="1100110"/>
          <a:ext cx="3936003" cy="1095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Transferências constitucionais, por tipo, para o Estado de Alagoas - 2011-2015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23813</xdr:rowOff>
    </xdr:from>
    <xdr:to>
      <xdr:col>3</xdr:col>
      <xdr:colOff>1039000</xdr:colOff>
      <xdr:row>22</xdr:row>
      <xdr:rowOff>123825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23776</xdr:rowOff>
    </xdr:from>
    <xdr:to>
      <xdr:col>3</xdr:col>
      <xdr:colOff>1049928</xdr:colOff>
      <xdr:row>11</xdr:row>
      <xdr:rowOff>19019</xdr:rowOff>
    </xdr:to>
    <xdr:sp macro="" textlink="">
      <xdr:nvSpPr>
        <xdr:cNvPr id="4" name="CaixaDeTexto 3"/>
        <xdr:cNvSpPr txBox="1"/>
      </xdr:nvSpPr>
      <xdr:spPr>
        <a:xfrm>
          <a:off x="0" y="1233451"/>
          <a:ext cx="3936003" cy="1095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65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Imposto s/a circulação de mercadorias e serviços, fundo de part. dos Estados e Municípios, de Alagoas – 2011-2015</a:t>
          </a:r>
          <a:endParaRPr lang="pt-BR" sz="65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22</xdr:row>
      <xdr:rowOff>123825</xdr:rowOff>
    </xdr:from>
    <xdr:to>
      <xdr:col>3</xdr:col>
      <xdr:colOff>1056040</xdr:colOff>
      <xdr:row>23</xdr:row>
      <xdr:rowOff>82330</xdr:rowOff>
    </xdr:to>
    <xdr:sp macro="" textlink="">
      <xdr:nvSpPr>
        <xdr:cNvPr id="3" name="CaixaDeTexto 2"/>
        <xdr:cNvSpPr txBox="1"/>
      </xdr:nvSpPr>
      <xdr:spPr>
        <a:xfrm>
          <a:off x="0" y="2638425"/>
          <a:ext cx="3942115" cy="91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 MF - CONFAZ/ COTEPE.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104775</xdr:rowOff>
    </xdr:from>
    <xdr:to>
      <xdr:col>2</xdr:col>
      <xdr:colOff>83500</xdr:colOff>
      <xdr:row>33</xdr:row>
      <xdr:rowOff>103240</xdr:rowOff>
    </xdr:to>
    <xdr:graphicFrame macro="">
      <xdr:nvGraphicFramePr>
        <xdr:cNvPr id="1615481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47626</xdr:rowOff>
    </xdr:from>
    <xdr:to>
      <xdr:col>3</xdr:col>
      <xdr:colOff>1009350</xdr:colOff>
      <xdr:row>45</xdr:row>
      <xdr:rowOff>80964</xdr:rowOff>
    </xdr:to>
    <xdr:graphicFrame macro="">
      <xdr:nvGraphicFramePr>
        <xdr:cNvPr id="1615482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85725</xdr:colOff>
      <xdr:row>23</xdr:row>
      <xdr:rowOff>109538</xdr:rowOff>
    </xdr:from>
    <xdr:to>
      <xdr:col>3</xdr:col>
      <xdr:colOff>1007425</xdr:colOff>
      <xdr:row>33</xdr:row>
      <xdr:rowOff>101442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45</xdr:row>
      <xdr:rowOff>108730</xdr:rowOff>
    </xdr:from>
    <xdr:to>
      <xdr:col>3</xdr:col>
      <xdr:colOff>1027465</xdr:colOff>
      <xdr:row>46</xdr:row>
      <xdr:rowOff>82355</xdr:rowOff>
    </xdr:to>
    <xdr:sp macro="" textlink="">
      <xdr:nvSpPr>
        <xdr:cNvPr id="6" name="CaixaDeTexto 5"/>
        <xdr:cNvSpPr txBox="1"/>
      </xdr:nvSpPr>
      <xdr:spPr>
        <a:xfrm>
          <a:off x="0" y="5347480"/>
          <a:ext cx="3942115" cy="87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 SEFAZ (Balanço Geral do Estado).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35</xdr:row>
      <xdr:rowOff>28560</xdr:rowOff>
    </xdr:from>
    <xdr:to>
      <xdr:col>3</xdr:col>
      <xdr:colOff>1021353</xdr:colOff>
      <xdr:row>36</xdr:row>
      <xdr:rowOff>23803</xdr:rowOff>
    </xdr:to>
    <xdr:sp macro="" textlink="">
      <xdr:nvSpPr>
        <xdr:cNvPr id="7" name="CaixaDeTexto 6"/>
        <xdr:cNvSpPr txBox="1"/>
      </xdr:nvSpPr>
      <xdr:spPr>
        <a:xfrm>
          <a:off x="0" y="4105260"/>
          <a:ext cx="3936003" cy="1095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650" b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Receitas e despesas, em Alagoas - 2011-2015</a:t>
          </a:r>
        </a:p>
      </xdr:txBody>
    </xdr:sp>
    <xdr:clientData/>
  </xdr:twoCellAnchor>
  <xdr:twoCellAnchor>
    <xdr:from>
      <xdr:col>0</xdr:col>
      <xdr:colOff>219077</xdr:colOff>
      <xdr:row>23</xdr:row>
      <xdr:rowOff>9524</xdr:rowOff>
    </xdr:from>
    <xdr:to>
      <xdr:col>1</xdr:col>
      <xdr:colOff>928877</xdr:colOff>
      <xdr:row>24</xdr:row>
      <xdr:rowOff>4767</xdr:rowOff>
    </xdr:to>
    <xdr:sp macro="" textlink="">
      <xdr:nvSpPr>
        <xdr:cNvPr id="9" name="CaixaDeTexto 8"/>
        <xdr:cNvSpPr txBox="1"/>
      </xdr:nvSpPr>
      <xdr:spPr>
        <a:xfrm>
          <a:off x="219077" y="2705099"/>
          <a:ext cx="1548000" cy="1095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650" b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Receita arrecadada, em Alagoas - 2011-2015</a:t>
          </a:r>
        </a:p>
      </xdr:txBody>
    </xdr:sp>
    <xdr:clientData/>
  </xdr:twoCellAnchor>
  <xdr:twoCellAnchor>
    <xdr:from>
      <xdr:col>2</xdr:col>
      <xdr:colOff>333391</xdr:colOff>
      <xdr:row>23</xdr:row>
      <xdr:rowOff>9524</xdr:rowOff>
    </xdr:from>
    <xdr:to>
      <xdr:col>3</xdr:col>
      <xdr:colOff>843166</xdr:colOff>
      <xdr:row>24</xdr:row>
      <xdr:rowOff>4767</xdr:rowOff>
    </xdr:to>
    <xdr:sp macro="" textlink="">
      <xdr:nvSpPr>
        <xdr:cNvPr id="10" name="CaixaDeTexto 9"/>
        <xdr:cNvSpPr txBox="1"/>
      </xdr:nvSpPr>
      <xdr:spPr>
        <a:xfrm>
          <a:off x="2209816" y="2705099"/>
          <a:ext cx="1548000" cy="1095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650" b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Despesas realizadas, em Alagoas - 2011-2015</a:t>
          </a:r>
        </a:p>
      </xdr:txBody>
    </xdr:sp>
    <xdr:clientData/>
  </xdr:twoCellAnchor>
  <xdr:twoCellAnchor>
    <xdr:from>
      <xdr:col>0</xdr:col>
      <xdr:colOff>0</xdr:colOff>
      <xdr:row>34</xdr:row>
      <xdr:rowOff>4764</xdr:rowOff>
    </xdr:from>
    <xdr:to>
      <xdr:col>3</xdr:col>
      <xdr:colOff>1027465</xdr:colOff>
      <xdr:row>34</xdr:row>
      <xdr:rowOff>92689</xdr:rowOff>
    </xdr:to>
    <xdr:sp macro="" textlink="">
      <xdr:nvSpPr>
        <xdr:cNvPr id="11" name="CaixaDeTexto 10"/>
        <xdr:cNvSpPr txBox="1"/>
      </xdr:nvSpPr>
      <xdr:spPr>
        <a:xfrm>
          <a:off x="0" y="3967164"/>
          <a:ext cx="3942115" cy="87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 SEFAZ (Balanço Geral do Estado).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9526</xdr:rowOff>
    </xdr:from>
    <xdr:to>
      <xdr:col>5</xdr:col>
      <xdr:colOff>637875</xdr:colOff>
      <xdr:row>22</xdr:row>
      <xdr:rowOff>80964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99180</xdr:rowOff>
    </xdr:from>
    <xdr:to>
      <xdr:col>5</xdr:col>
      <xdr:colOff>655990</xdr:colOff>
      <xdr:row>23</xdr:row>
      <xdr:rowOff>82330</xdr:rowOff>
    </xdr:to>
    <xdr:sp macro="" textlink="">
      <xdr:nvSpPr>
        <xdr:cNvPr id="4" name="CaixaDeTexto 3"/>
        <xdr:cNvSpPr txBox="1"/>
      </xdr:nvSpPr>
      <xdr:spPr>
        <a:xfrm>
          <a:off x="0" y="2604255"/>
          <a:ext cx="3942115" cy="87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  BACEN.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11</xdr:row>
      <xdr:rowOff>14256</xdr:rowOff>
    </xdr:from>
    <xdr:to>
      <xdr:col>5</xdr:col>
      <xdr:colOff>649878</xdr:colOff>
      <xdr:row>12</xdr:row>
      <xdr:rowOff>9499</xdr:rowOff>
    </xdr:to>
    <xdr:sp macro="" textlink="">
      <xdr:nvSpPr>
        <xdr:cNvPr id="5" name="CaixaDeTexto 4"/>
        <xdr:cNvSpPr txBox="1"/>
      </xdr:nvSpPr>
      <xdr:spPr>
        <a:xfrm>
          <a:off x="0" y="1376331"/>
          <a:ext cx="3936003" cy="1095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65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Número de agências bancárias operando no Estado de Alagoas –  2011-2015</a:t>
          </a:r>
          <a:endParaRPr lang="pt-BR" sz="65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graphicFrame macro="">
      <xdr:nvGraphicFramePr>
        <xdr:cNvPr id="1883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graphicFrame macro="">
      <xdr:nvGraphicFramePr>
        <xdr:cNvPr id="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graphicFrame macro="">
      <xdr:nvGraphicFramePr>
        <xdr:cNvPr id="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graphicFrame macro="">
      <xdr:nvGraphicFramePr>
        <xdr:cNvPr id="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84562</xdr:rowOff>
    </xdr:from>
    <xdr:to>
      <xdr:col>5</xdr:col>
      <xdr:colOff>514050</xdr:colOff>
      <xdr:row>90</xdr:row>
      <xdr:rowOff>66676</xdr:rowOff>
    </xdr:to>
    <xdr:graphicFrame macro="">
      <xdr:nvGraphicFramePr>
        <xdr:cNvPr id="2046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117</xdr:row>
      <xdr:rowOff>109537</xdr:rowOff>
    </xdr:from>
    <xdr:to>
      <xdr:col>5</xdr:col>
      <xdr:colOff>504825</xdr:colOff>
      <xdr:row>137</xdr:row>
      <xdr:rowOff>42862</xdr:rowOff>
    </xdr:to>
    <xdr:graphicFrame macro="">
      <xdr:nvGraphicFramePr>
        <xdr:cNvPr id="2047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47625</xdr:rowOff>
    </xdr:from>
    <xdr:to>
      <xdr:col>5</xdr:col>
      <xdr:colOff>514050</xdr:colOff>
      <xdr:row>43</xdr:row>
      <xdr:rowOff>90487</xdr:rowOff>
    </xdr:to>
    <xdr:graphicFrame macro="">
      <xdr:nvGraphicFramePr>
        <xdr:cNvPr id="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8729</xdr:rowOff>
    </xdr:from>
    <xdr:to>
      <xdr:col>5</xdr:col>
      <xdr:colOff>532165</xdr:colOff>
      <xdr:row>44</xdr:row>
      <xdr:rowOff>96654</xdr:rowOff>
    </xdr:to>
    <xdr:sp macro="" textlink="">
      <xdr:nvSpPr>
        <xdr:cNvPr id="6" name="CaixaDeTexto 5"/>
        <xdr:cNvSpPr txBox="1"/>
      </xdr:nvSpPr>
      <xdr:spPr>
        <a:xfrm>
          <a:off x="0" y="5218904"/>
          <a:ext cx="3942115" cy="87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Fonte: INEP.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22</xdr:row>
      <xdr:rowOff>66679</xdr:rowOff>
    </xdr:from>
    <xdr:to>
      <xdr:col>5</xdr:col>
      <xdr:colOff>526053</xdr:colOff>
      <xdr:row>23</xdr:row>
      <xdr:rowOff>61922</xdr:rowOff>
    </xdr:to>
    <xdr:sp macro="" textlink="">
      <xdr:nvSpPr>
        <xdr:cNvPr id="7" name="CaixaDeTexto 6"/>
        <xdr:cNvSpPr txBox="1"/>
      </xdr:nvSpPr>
      <xdr:spPr>
        <a:xfrm>
          <a:off x="0" y="2762254"/>
          <a:ext cx="3936003" cy="1095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Número de matrícula, por tipo de ensino, em Alagoas – 2011-2015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4762</xdr:colOff>
      <xdr:row>90</xdr:row>
      <xdr:rowOff>89703</xdr:rowOff>
    </xdr:from>
    <xdr:to>
      <xdr:col>5</xdr:col>
      <xdr:colOff>518812</xdr:colOff>
      <xdr:row>92</xdr:row>
      <xdr:rowOff>76213</xdr:rowOff>
    </xdr:to>
    <xdr:sp macro="" textlink="">
      <xdr:nvSpPr>
        <xdr:cNvPr id="8" name="CaixaDeTexto 7"/>
        <xdr:cNvSpPr txBox="1"/>
      </xdr:nvSpPr>
      <xdr:spPr>
        <a:xfrm>
          <a:off x="4762" y="10567203"/>
          <a:ext cx="3924000" cy="1865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Fonte: INEP. Elaboração: Seplag-AL/Sinc</a:t>
          </a:r>
        </a:p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Nota: (*) A mesma escola pode oferecer mais de um nível/modalidade de ensino</a:t>
          </a:r>
        </a:p>
        <a:p>
          <a:pPr algn="ctr" rtl="0"/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69</xdr:row>
      <xdr:rowOff>52393</xdr:rowOff>
    </xdr:from>
    <xdr:to>
      <xdr:col>5</xdr:col>
      <xdr:colOff>514050</xdr:colOff>
      <xdr:row>70</xdr:row>
      <xdr:rowOff>47636</xdr:rowOff>
    </xdr:to>
    <xdr:sp macro="" textlink="">
      <xdr:nvSpPr>
        <xdr:cNvPr id="9" name="CaixaDeTexto 8"/>
        <xdr:cNvSpPr txBox="1"/>
      </xdr:nvSpPr>
      <xdr:spPr>
        <a:xfrm>
          <a:off x="0" y="8129593"/>
          <a:ext cx="3924000" cy="1095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Número </a:t>
          </a:r>
          <a:r>
            <a:rPr lang="pt-BR" sz="70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de estabelecimentos</a:t>
          </a:r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por tipo de ensino, em Alagoas – 2011-2015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116</xdr:row>
      <xdr:rowOff>57118</xdr:rowOff>
    </xdr:from>
    <xdr:to>
      <xdr:col>5</xdr:col>
      <xdr:colOff>526053</xdr:colOff>
      <xdr:row>117</xdr:row>
      <xdr:rowOff>52361</xdr:rowOff>
    </xdr:to>
    <xdr:sp macro="" textlink="">
      <xdr:nvSpPr>
        <xdr:cNvPr id="11" name="CaixaDeTexto 10"/>
        <xdr:cNvSpPr txBox="1"/>
      </xdr:nvSpPr>
      <xdr:spPr>
        <a:xfrm>
          <a:off x="0" y="13487368"/>
          <a:ext cx="3936003" cy="1095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70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Número de funções docentes, por tipo de ensino,  em Alagoas - 2011-2015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137</xdr:row>
      <xdr:rowOff>76166</xdr:rowOff>
    </xdr:from>
    <xdr:to>
      <xdr:col>5</xdr:col>
      <xdr:colOff>514050</xdr:colOff>
      <xdr:row>139</xdr:row>
      <xdr:rowOff>62676</xdr:rowOff>
    </xdr:to>
    <xdr:sp macro="" textlink="">
      <xdr:nvSpPr>
        <xdr:cNvPr id="12" name="CaixaDeTexto 11"/>
        <xdr:cNvSpPr txBox="1"/>
      </xdr:nvSpPr>
      <xdr:spPr>
        <a:xfrm>
          <a:off x="0" y="15906716"/>
          <a:ext cx="3924000" cy="1865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Fonte: INEP. Elaboração: Seplag-AL/Sinc</a:t>
          </a:r>
        </a:p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Nota: (*)  O mesmo docente pode atuar em mais de uma série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74</xdr:row>
      <xdr:rowOff>13285</xdr:rowOff>
    </xdr:from>
    <xdr:to>
      <xdr:col>5</xdr:col>
      <xdr:colOff>590250</xdr:colOff>
      <xdr:row>93</xdr:row>
      <xdr:rowOff>38101</xdr:rowOff>
    </xdr:to>
    <xdr:graphicFrame macro="">
      <xdr:nvGraphicFramePr>
        <xdr:cNvPr id="2089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72</xdr:row>
      <xdr:rowOff>57142</xdr:rowOff>
    </xdr:from>
    <xdr:to>
      <xdr:col>5</xdr:col>
      <xdr:colOff>602253</xdr:colOff>
      <xdr:row>73</xdr:row>
      <xdr:rowOff>52385</xdr:rowOff>
    </xdr:to>
    <xdr:sp macro="" textlink="">
      <xdr:nvSpPr>
        <xdr:cNvPr id="3" name="CaixaDeTexto 2"/>
        <xdr:cNvSpPr txBox="1"/>
      </xdr:nvSpPr>
      <xdr:spPr>
        <a:xfrm>
          <a:off x="0" y="8172442"/>
          <a:ext cx="3936003" cy="1095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Número de matrículas e de ingressos no ensino superior em Alagoas - 2011-2015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93</xdr:row>
      <xdr:rowOff>66685</xdr:rowOff>
    </xdr:from>
    <xdr:to>
      <xdr:col>5</xdr:col>
      <xdr:colOff>590250</xdr:colOff>
      <xdr:row>95</xdr:row>
      <xdr:rowOff>53195</xdr:rowOff>
    </xdr:to>
    <xdr:sp macro="" textlink="">
      <xdr:nvSpPr>
        <xdr:cNvPr id="4" name="CaixaDeTexto 3"/>
        <xdr:cNvSpPr txBox="1"/>
      </xdr:nvSpPr>
      <xdr:spPr>
        <a:xfrm>
          <a:off x="0" y="10582285"/>
          <a:ext cx="3924000" cy="1865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Fonte: INEP. Elaboração: Seplag-AL/Sinc</a:t>
          </a:r>
        </a:p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Nota: A partir de 2011 foi incluido a graduação a distância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33339</xdr:rowOff>
    </xdr:from>
    <xdr:to>
      <xdr:col>5</xdr:col>
      <xdr:colOff>552150</xdr:colOff>
      <xdr:row>22</xdr:row>
      <xdr:rowOff>71439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108748</xdr:rowOff>
    </xdr:from>
    <xdr:to>
      <xdr:col>5</xdr:col>
      <xdr:colOff>617890</xdr:colOff>
      <xdr:row>23</xdr:row>
      <xdr:rowOff>82373</xdr:rowOff>
    </xdr:to>
    <xdr:sp macro="" textlink="">
      <xdr:nvSpPr>
        <xdr:cNvPr id="4" name="CaixaDeTexto 3"/>
        <xdr:cNvSpPr txBox="1"/>
      </xdr:nvSpPr>
      <xdr:spPr>
        <a:xfrm>
          <a:off x="0" y="2651923"/>
          <a:ext cx="3942115" cy="87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Fonte: TRE-AL.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9</xdr:row>
      <xdr:rowOff>38100</xdr:rowOff>
    </xdr:from>
    <xdr:to>
      <xdr:col>5</xdr:col>
      <xdr:colOff>611778</xdr:colOff>
      <xdr:row>10</xdr:row>
      <xdr:rowOff>33343</xdr:rowOff>
    </xdr:to>
    <xdr:sp macro="" textlink="">
      <xdr:nvSpPr>
        <xdr:cNvPr id="5" name="CaixaDeTexto 4"/>
        <xdr:cNvSpPr txBox="1"/>
      </xdr:nvSpPr>
      <xdr:spPr>
        <a:xfrm>
          <a:off x="0" y="1133475"/>
          <a:ext cx="3936003" cy="1095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Número de eleitores por sexo em Alagoas - 2011-2015 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100012</xdr:rowOff>
    </xdr:from>
    <xdr:to>
      <xdr:col>3</xdr:col>
      <xdr:colOff>1018875</xdr:colOff>
      <xdr:row>20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113471</xdr:rowOff>
    </xdr:from>
    <xdr:to>
      <xdr:col>3</xdr:col>
      <xdr:colOff>1036990</xdr:colOff>
      <xdr:row>22</xdr:row>
      <xdr:rowOff>80931</xdr:rowOff>
    </xdr:to>
    <xdr:sp macro="" textlink="">
      <xdr:nvSpPr>
        <xdr:cNvPr id="3" name="CaixaDeTexto 2"/>
        <xdr:cNvSpPr txBox="1"/>
      </xdr:nvSpPr>
      <xdr:spPr>
        <a:xfrm>
          <a:off x="0" y="2542346"/>
          <a:ext cx="3942115" cy="1674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Fonte: MS/DATASUS. Elaboração: Seplag-AL/Sinc</a:t>
          </a:r>
        </a:p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Nota:  A Fonte não divulgou as internações por regime em 2015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10</xdr:row>
      <xdr:rowOff>42869</xdr:rowOff>
    </xdr:from>
    <xdr:to>
      <xdr:col>3</xdr:col>
      <xdr:colOff>1030878</xdr:colOff>
      <xdr:row>11</xdr:row>
      <xdr:rowOff>23792</xdr:rowOff>
    </xdr:to>
    <xdr:sp macro="" textlink="">
      <xdr:nvSpPr>
        <xdr:cNvPr id="4" name="CaixaDeTexto 3"/>
        <xdr:cNvSpPr txBox="1"/>
      </xdr:nvSpPr>
      <xdr:spPr>
        <a:xfrm>
          <a:off x="0" y="1262069"/>
          <a:ext cx="3936003" cy="952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65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Número de internações hospitalares do SUS, por regime,  em Alagoas – 2011-2015</a:t>
          </a:r>
          <a:endParaRPr lang="pt-BR" sz="65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7</xdr:col>
      <xdr:colOff>447675</xdr:colOff>
      <xdr:row>21</xdr:row>
      <xdr:rowOff>67350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4748</xdr:rowOff>
    </xdr:from>
    <xdr:to>
      <xdr:col>7</xdr:col>
      <xdr:colOff>447675</xdr:colOff>
      <xdr:row>10</xdr:row>
      <xdr:rowOff>19035</xdr:rowOff>
    </xdr:to>
    <xdr:sp macro="" textlink="">
      <xdr:nvSpPr>
        <xdr:cNvPr id="4" name="CaixaDeTexto 3"/>
        <xdr:cNvSpPr txBox="1"/>
      </xdr:nvSpPr>
      <xdr:spPr>
        <a:xfrm>
          <a:off x="0" y="1185848"/>
          <a:ext cx="3905250" cy="1285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pt-BR" sz="65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População residente, por cor ou raça, em Alagoas - 2011-2015</a:t>
          </a:r>
          <a:endParaRPr lang="pt-BR" sz="65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20</xdr:row>
      <xdr:rowOff>100002</xdr:rowOff>
    </xdr:from>
    <xdr:to>
      <xdr:col>7</xdr:col>
      <xdr:colOff>447675</xdr:colOff>
      <xdr:row>21</xdr:row>
      <xdr:rowOff>76201</xdr:rowOff>
    </xdr:to>
    <xdr:sp macro="" textlink="">
      <xdr:nvSpPr>
        <xdr:cNvPr id="5" name="CaixaDeTexto 4"/>
        <xdr:cNvSpPr txBox="1"/>
      </xdr:nvSpPr>
      <xdr:spPr>
        <a:xfrm>
          <a:off x="0" y="2538402"/>
          <a:ext cx="3905250" cy="90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pt-BR" sz="450" b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Fonte: IBGE/Censo Demográfico/PNAD. Elaboração: Seplag-AL/Sinc</a:t>
          </a:r>
          <a:endParaRPr lang="pt-BR" sz="45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85512</xdr:rowOff>
    </xdr:from>
    <xdr:to>
      <xdr:col>3</xdr:col>
      <xdr:colOff>210911</xdr:colOff>
      <xdr:row>21</xdr:row>
      <xdr:rowOff>89187</xdr:rowOff>
    </xdr:to>
    <xdr:graphicFrame macro="">
      <xdr:nvGraphicFramePr>
        <xdr:cNvPr id="724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197304</xdr:colOff>
      <xdr:row>12</xdr:row>
      <xdr:rowOff>87064</xdr:rowOff>
    </xdr:from>
    <xdr:to>
      <xdr:col>6</xdr:col>
      <xdr:colOff>521132</xdr:colOff>
      <xdr:row>21</xdr:row>
      <xdr:rowOff>90739</xdr:rowOff>
    </xdr:to>
    <xdr:graphicFrame macro="">
      <xdr:nvGraphicFramePr>
        <xdr:cNvPr id="724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108717</xdr:rowOff>
    </xdr:from>
    <xdr:to>
      <xdr:col>6</xdr:col>
      <xdr:colOff>532165</xdr:colOff>
      <xdr:row>22</xdr:row>
      <xdr:rowOff>82342</xdr:rowOff>
    </xdr:to>
    <xdr:sp macro="" textlink="">
      <xdr:nvSpPr>
        <xdr:cNvPr id="4" name="CaixaDeTexto 3"/>
        <xdr:cNvSpPr txBox="1"/>
      </xdr:nvSpPr>
      <xdr:spPr>
        <a:xfrm>
          <a:off x="0" y="2651892"/>
          <a:ext cx="3942115" cy="87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Fonte: MPS.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23644</xdr:rowOff>
    </xdr:from>
    <xdr:to>
      <xdr:col>3</xdr:col>
      <xdr:colOff>42075</xdr:colOff>
      <xdr:row>12</xdr:row>
      <xdr:rowOff>114114</xdr:rowOff>
    </xdr:to>
    <xdr:sp macro="" textlink="">
      <xdr:nvSpPr>
        <xdr:cNvPr id="5" name="CaixaDeTexto 4"/>
        <xdr:cNvSpPr txBox="1"/>
      </xdr:nvSpPr>
      <xdr:spPr>
        <a:xfrm>
          <a:off x="85725" y="1395244"/>
          <a:ext cx="1728000" cy="1857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6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N° de benefícios concedidos p/INSS, p/localização, em Alagoas - 2011-2015</a:t>
          </a:r>
          <a:endParaRPr lang="pt-BR" sz="6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352426</xdr:colOff>
      <xdr:row>11</xdr:row>
      <xdr:rowOff>33172</xdr:rowOff>
    </xdr:from>
    <xdr:to>
      <xdr:col>6</xdr:col>
      <xdr:colOff>442126</xdr:colOff>
      <xdr:row>13</xdr:row>
      <xdr:rowOff>9342</xdr:rowOff>
    </xdr:to>
    <xdr:sp macro="" textlink="">
      <xdr:nvSpPr>
        <xdr:cNvPr id="7" name="CaixaDeTexto 6"/>
        <xdr:cNvSpPr txBox="1"/>
      </xdr:nvSpPr>
      <xdr:spPr>
        <a:xfrm>
          <a:off x="2124076" y="1404772"/>
          <a:ext cx="1728000" cy="1857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6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N° de benefícios emitidos p/INSS, p/localização, em Alagoas - 2011-2015</a:t>
          </a:r>
          <a:endParaRPr lang="pt-BR" sz="6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43654</xdr:rowOff>
    </xdr:from>
    <xdr:to>
      <xdr:col>1</xdr:col>
      <xdr:colOff>2352375</xdr:colOff>
      <xdr:row>23</xdr:row>
      <xdr:rowOff>0</xdr:rowOff>
    </xdr:to>
    <xdr:graphicFrame macro="">
      <xdr:nvGraphicFramePr>
        <xdr:cNvPr id="751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27739</xdr:rowOff>
    </xdr:from>
    <xdr:to>
      <xdr:col>1</xdr:col>
      <xdr:colOff>2370490</xdr:colOff>
      <xdr:row>24</xdr:row>
      <xdr:rowOff>57143</xdr:rowOff>
    </xdr:to>
    <xdr:sp macro="" textlink="">
      <xdr:nvSpPr>
        <xdr:cNvPr id="3" name="CaixaDeTexto 2"/>
        <xdr:cNvSpPr txBox="1"/>
      </xdr:nvSpPr>
      <xdr:spPr>
        <a:xfrm>
          <a:off x="0" y="2637589"/>
          <a:ext cx="3942115" cy="86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Fonte:  MPS. Elaboração: Seplag-AL/Sinc</a:t>
          </a:r>
        </a:p>
      </xdr:txBody>
    </xdr:sp>
    <xdr:clientData/>
  </xdr:twoCellAnchor>
  <xdr:twoCellAnchor>
    <xdr:from>
      <xdr:col>0</xdr:col>
      <xdr:colOff>4763</xdr:colOff>
      <xdr:row>8</xdr:row>
      <xdr:rowOff>52388</xdr:rowOff>
    </xdr:from>
    <xdr:to>
      <xdr:col>1</xdr:col>
      <xdr:colOff>2369141</xdr:colOff>
      <xdr:row>9</xdr:row>
      <xdr:rowOff>47593</xdr:rowOff>
    </xdr:to>
    <xdr:sp macro="" textlink="">
      <xdr:nvSpPr>
        <xdr:cNvPr id="4" name="CaixaDeTexto 3"/>
        <xdr:cNvSpPr txBox="1"/>
      </xdr:nvSpPr>
      <xdr:spPr>
        <a:xfrm>
          <a:off x="4763" y="985838"/>
          <a:ext cx="3936003" cy="1095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en-US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Valor arrecadado pela Previdência Social em Alagoas – 2011-2015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10157</xdr:rowOff>
    </xdr:from>
    <xdr:to>
      <xdr:col>6</xdr:col>
      <xdr:colOff>495000</xdr:colOff>
      <xdr:row>21</xdr:row>
      <xdr:rowOff>61913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89630</xdr:rowOff>
    </xdr:from>
    <xdr:to>
      <xdr:col>6</xdr:col>
      <xdr:colOff>513115</xdr:colOff>
      <xdr:row>22</xdr:row>
      <xdr:rowOff>80934</xdr:rowOff>
    </xdr:to>
    <xdr:sp macro="" textlink="">
      <xdr:nvSpPr>
        <xdr:cNvPr id="3" name="CaixaDeTexto 2"/>
        <xdr:cNvSpPr txBox="1"/>
      </xdr:nvSpPr>
      <xdr:spPr>
        <a:xfrm>
          <a:off x="0" y="2594705"/>
          <a:ext cx="3942115" cy="86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Fonte: IBGE/Censo Demográfico/PNAD. Elaboração: Seplag-AL/Sinc</a:t>
          </a:r>
        </a:p>
      </xdr:txBody>
    </xdr:sp>
    <xdr:clientData/>
  </xdr:twoCellAnchor>
  <xdr:twoCellAnchor>
    <xdr:from>
      <xdr:col>0</xdr:col>
      <xdr:colOff>0</xdr:colOff>
      <xdr:row>12</xdr:row>
      <xdr:rowOff>23788</xdr:rowOff>
    </xdr:from>
    <xdr:to>
      <xdr:col>6</xdr:col>
      <xdr:colOff>507003</xdr:colOff>
      <xdr:row>13</xdr:row>
      <xdr:rowOff>28518</xdr:rowOff>
    </xdr:to>
    <xdr:sp macro="" textlink="">
      <xdr:nvSpPr>
        <xdr:cNvPr id="5" name="CaixaDeTexto 4"/>
        <xdr:cNvSpPr txBox="1"/>
      </xdr:nvSpPr>
      <xdr:spPr>
        <a:xfrm>
          <a:off x="0" y="1509688"/>
          <a:ext cx="3936003" cy="1095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65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Número de domicílios particulares, por localização, em Alagoas – 2011-2015</a:t>
          </a:r>
          <a:endParaRPr lang="pt-BR" sz="65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9525</xdr:rowOff>
    </xdr:from>
    <xdr:to>
      <xdr:col>4</xdr:col>
      <xdr:colOff>752175</xdr:colOff>
      <xdr:row>22</xdr:row>
      <xdr:rowOff>90487</xdr:rowOff>
    </xdr:to>
    <xdr:graphicFrame macro="">
      <xdr:nvGraphicFramePr>
        <xdr:cNvPr id="823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108680</xdr:rowOff>
    </xdr:from>
    <xdr:to>
      <xdr:col>4</xdr:col>
      <xdr:colOff>770290</xdr:colOff>
      <xdr:row>23</xdr:row>
      <xdr:rowOff>80934</xdr:rowOff>
    </xdr:to>
    <xdr:sp macro="" textlink="">
      <xdr:nvSpPr>
        <xdr:cNvPr id="3" name="CaixaDeTexto 2"/>
        <xdr:cNvSpPr txBox="1"/>
      </xdr:nvSpPr>
      <xdr:spPr>
        <a:xfrm>
          <a:off x="0" y="2651855"/>
          <a:ext cx="3942115" cy="86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Fonte: PNUD/Atlas do Desenvolvimento Humano no Brasil 2013/ Fundação João Pinheiro. Elaboração: Seplag-AL/Sinc</a:t>
          </a:r>
        </a:p>
      </xdr:txBody>
    </xdr:sp>
    <xdr:clientData/>
  </xdr:twoCellAnchor>
  <xdr:twoCellAnchor>
    <xdr:from>
      <xdr:col>0</xdr:col>
      <xdr:colOff>19050</xdr:colOff>
      <xdr:row>8</xdr:row>
      <xdr:rowOff>76176</xdr:rowOff>
    </xdr:from>
    <xdr:to>
      <xdr:col>5</xdr:col>
      <xdr:colOff>2178</xdr:colOff>
      <xdr:row>9</xdr:row>
      <xdr:rowOff>109481</xdr:rowOff>
    </xdr:to>
    <xdr:sp macro="" textlink="">
      <xdr:nvSpPr>
        <xdr:cNvPr id="4" name="CaixaDeTexto 3"/>
        <xdr:cNvSpPr txBox="1"/>
      </xdr:nvSpPr>
      <xdr:spPr>
        <a:xfrm>
          <a:off x="19050" y="1057251"/>
          <a:ext cx="3936003" cy="1095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Índice de Desenvolvimento Humano, por tipo em Alagoas – 1991, 2000, 2010 e 2014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44</xdr:row>
      <xdr:rowOff>37464</xdr:rowOff>
    </xdr:from>
    <xdr:to>
      <xdr:col>13</xdr:col>
      <xdr:colOff>231475</xdr:colOff>
      <xdr:row>66</xdr:row>
      <xdr:rowOff>66675</xdr:rowOff>
    </xdr:to>
    <xdr:graphicFrame macro="">
      <xdr:nvGraphicFramePr>
        <xdr:cNvPr id="239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4748</xdr:colOff>
      <xdr:row>44</xdr:row>
      <xdr:rowOff>33333</xdr:rowOff>
    </xdr:from>
    <xdr:to>
      <xdr:col>13</xdr:col>
      <xdr:colOff>223523</xdr:colOff>
      <xdr:row>45</xdr:row>
      <xdr:rowOff>52388</xdr:rowOff>
    </xdr:to>
    <xdr:sp macro="" textlink="">
      <xdr:nvSpPr>
        <xdr:cNvPr id="3" name="CaixaDeTexto 2"/>
        <xdr:cNvSpPr txBox="1"/>
      </xdr:nvSpPr>
      <xdr:spPr>
        <a:xfrm>
          <a:off x="4748" y="5414958"/>
          <a:ext cx="3924000" cy="1333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IPC de cidade de Maceió - 2014-2015</a:t>
          </a:r>
          <a:endParaRPr lang="pt-BR" sz="7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65</xdr:row>
      <xdr:rowOff>76200</xdr:rowOff>
    </xdr:from>
    <xdr:to>
      <xdr:col>13</xdr:col>
      <xdr:colOff>200025</xdr:colOff>
      <xdr:row>66</xdr:row>
      <xdr:rowOff>76197</xdr:rowOff>
    </xdr:to>
    <xdr:sp macro="" textlink="">
      <xdr:nvSpPr>
        <xdr:cNvPr id="4" name="CaixaDeTexto 3"/>
        <xdr:cNvSpPr txBox="1"/>
      </xdr:nvSpPr>
      <xdr:spPr>
        <a:xfrm>
          <a:off x="0" y="7848600"/>
          <a:ext cx="3905250" cy="1142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pt-BR" sz="450" b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Fonte: IBGE/Censo Demográfico/PNAD. Elaboração: Seplag-AL/Sinc</a:t>
          </a:r>
          <a:endParaRPr lang="pt-BR" sz="45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11906</xdr:rowOff>
    </xdr:from>
    <xdr:to>
      <xdr:col>5</xdr:col>
      <xdr:colOff>482011</xdr:colOff>
      <xdr:row>43</xdr:row>
      <xdr:rowOff>80991</xdr:rowOff>
    </xdr:to>
    <xdr:graphicFrame macro="">
      <xdr:nvGraphicFramePr>
        <xdr:cNvPr id="347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11907</xdr:colOff>
      <xdr:row>34</xdr:row>
      <xdr:rowOff>23810</xdr:rowOff>
    </xdr:from>
    <xdr:to>
      <xdr:col>5</xdr:col>
      <xdr:colOff>506907</xdr:colOff>
      <xdr:row>35</xdr:row>
      <xdr:rowOff>21429</xdr:rowOff>
    </xdr:to>
    <xdr:sp macro="" textlink="">
      <xdr:nvSpPr>
        <xdr:cNvPr id="3" name="CaixaDeTexto 2"/>
        <xdr:cNvSpPr txBox="1"/>
      </xdr:nvSpPr>
      <xdr:spPr>
        <a:xfrm>
          <a:off x="11907" y="4149326"/>
          <a:ext cx="3924000" cy="1285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65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Número de admissões e desligamentos em Alagoas – 2011-2015</a:t>
          </a:r>
          <a:endParaRPr lang="pt-BR" sz="65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/>
          <a:endParaRPr lang="pt-BR" sz="65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43</xdr:row>
      <xdr:rowOff>5954</xdr:rowOff>
    </xdr:from>
    <xdr:to>
      <xdr:col>5</xdr:col>
      <xdr:colOff>476250</xdr:colOff>
      <xdr:row>43</xdr:row>
      <xdr:rowOff>89301</xdr:rowOff>
    </xdr:to>
    <xdr:sp macro="" textlink="">
      <xdr:nvSpPr>
        <xdr:cNvPr id="4" name="CaixaDeTexto 3"/>
        <xdr:cNvSpPr txBox="1"/>
      </xdr:nvSpPr>
      <xdr:spPr>
        <a:xfrm>
          <a:off x="0" y="5262563"/>
          <a:ext cx="3905250" cy="833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pt-BR" sz="5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MTE/CAGED.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3969</xdr:colOff>
      <xdr:row>12</xdr:row>
      <xdr:rowOff>67900</xdr:rowOff>
    </xdr:from>
    <xdr:to>
      <xdr:col>2</xdr:col>
      <xdr:colOff>68906</xdr:colOff>
      <xdr:row>21</xdr:row>
      <xdr:rowOff>71575</xdr:rowOff>
    </xdr:to>
    <xdr:graphicFrame macro="">
      <xdr:nvGraphicFramePr>
        <xdr:cNvPr id="1168113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32488</xdr:rowOff>
    </xdr:from>
    <xdr:to>
      <xdr:col>5</xdr:col>
      <xdr:colOff>485475</xdr:colOff>
      <xdr:row>46</xdr:row>
      <xdr:rowOff>52388</xdr:rowOff>
    </xdr:to>
    <xdr:graphicFrame macro="">
      <xdr:nvGraphicFramePr>
        <xdr:cNvPr id="1168114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79375</xdr:colOff>
      <xdr:row>12</xdr:row>
      <xdr:rowOff>67477</xdr:rowOff>
    </xdr:from>
    <xdr:to>
      <xdr:col>5</xdr:col>
      <xdr:colOff>493563</xdr:colOff>
      <xdr:row>21</xdr:row>
      <xdr:rowOff>71152</xdr:rowOff>
    </xdr:to>
    <xdr:graphicFrame macro="">
      <xdr:nvGraphicFramePr>
        <xdr:cNvPr id="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</xdr:row>
      <xdr:rowOff>2</xdr:rowOff>
    </xdr:from>
    <xdr:to>
      <xdr:col>5</xdr:col>
      <xdr:colOff>485475</xdr:colOff>
      <xdr:row>12</xdr:row>
      <xdr:rowOff>109539</xdr:rowOff>
    </xdr:to>
    <xdr:sp macro="" textlink="">
      <xdr:nvSpPr>
        <xdr:cNvPr id="2" name="CaixaDeTexto 1"/>
        <xdr:cNvSpPr txBox="1"/>
      </xdr:nvSpPr>
      <xdr:spPr>
        <a:xfrm>
          <a:off x="0" y="1409702"/>
          <a:ext cx="3924000" cy="1095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 algn="ctr" rtl="0"/>
          <a:r>
            <a:rPr lang="pt-BR" sz="65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Número de emprego formal, por atividades econômicas, em Alagoas - 2011/2015</a:t>
          </a:r>
        </a:p>
      </xdr:txBody>
    </xdr:sp>
    <xdr:clientData/>
  </xdr:twoCellAnchor>
  <xdr:twoCellAnchor>
    <xdr:from>
      <xdr:col>0</xdr:col>
      <xdr:colOff>0</xdr:colOff>
      <xdr:row>22</xdr:row>
      <xdr:rowOff>9525</xdr:rowOff>
    </xdr:from>
    <xdr:to>
      <xdr:col>5</xdr:col>
      <xdr:colOff>509587</xdr:colOff>
      <xdr:row>22</xdr:row>
      <xdr:rowOff>80966</xdr:rowOff>
    </xdr:to>
    <xdr:sp macro="" textlink="">
      <xdr:nvSpPr>
        <xdr:cNvPr id="8" name="CaixaDeTexto 7"/>
        <xdr:cNvSpPr txBox="1"/>
      </xdr:nvSpPr>
      <xdr:spPr>
        <a:xfrm>
          <a:off x="0" y="2581275"/>
          <a:ext cx="3948112" cy="714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MTE/RAIS.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29</xdr:row>
      <xdr:rowOff>47622</xdr:rowOff>
    </xdr:from>
    <xdr:to>
      <xdr:col>5</xdr:col>
      <xdr:colOff>485475</xdr:colOff>
      <xdr:row>30</xdr:row>
      <xdr:rowOff>42860</xdr:rowOff>
    </xdr:to>
    <xdr:sp macro="" textlink="">
      <xdr:nvSpPr>
        <xdr:cNvPr id="9" name="CaixaDeTexto 8"/>
        <xdr:cNvSpPr txBox="1"/>
      </xdr:nvSpPr>
      <xdr:spPr>
        <a:xfrm>
          <a:off x="0" y="3448047"/>
          <a:ext cx="3924000" cy="1095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 algn="ctr" rtl="0"/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pt-BR" sz="700" b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Estoque de empregos formais, por tipo de vínculo em Alagoas - 2011-2015</a:t>
          </a:r>
          <a:endParaRPr lang="pt-BR" sz="700" b="0" i="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45</xdr:row>
      <xdr:rowOff>90486</xdr:rowOff>
    </xdr:from>
    <xdr:to>
      <xdr:col>5</xdr:col>
      <xdr:colOff>509587</xdr:colOff>
      <xdr:row>46</xdr:row>
      <xdr:rowOff>62670</xdr:rowOff>
    </xdr:to>
    <xdr:sp macro="" textlink="">
      <xdr:nvSpPr>
        <xdr:cNvPr id="10" name="CaixaDeTexto 9"/>
        <xdr:cNvSpPr txBox="1"/>
      </xdr:nvSpPr>
      <xdr:spPr>
        <a:xfrm>
          <a:off x="0" y="5281611"/>
          <a:ext cx="3948112" cy="864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MTE/RAIS.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19050</xdr:rowOff>
    </xdr:from>
    <xdr:to>
      <xdr:col>6</xdr:col>
      <xdr:colOff>523874</xdr:colOff>
      <xdr:row>21</xdr:row>
      <xdr:rowOff>23811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28590</xdr:colOff>
      <xdr:row>11</xdr:row>
      <xdr:rowOff>42863</xdr:rowOff>
    </xdr:from>
    <xdr:to>
      <xdr:col>5</xdr:col>
      <xdr:colOff>319103</xdr:colOff>
      <xdr:row>12</xdr:row>
      <xdr:rowOff>57151</xdr:rowOff>
    </xdr:to>
    <xdr:sp macro="" textlink="">
      <xdr:nvSpPr>
        <xdr:cNvPr id="5" name="CaixaDeTexto 4"/>
        <xdr:cNvSpPr txBox="1"/>
      </xdr:nvSpPr>
      <xdr:spPr>
        <a:xfrm>
          <a:off x="657240" y="1452563"/>
          <a:ext cx="2500313" cy="1000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6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Quantidade de acidentes de trabalho, segundo motivo, em Alagoas – 2011-2015</a:t>
          </a:r>
        </a:p>
      </xdr:txBody>
    </xdr:sp>
    <xdr:clientData/>
  </xdr:twoCellAnchor>
  <xdr:twoCellAnchor>
    <xdr:from>
      <xdr:col>0</xdr:col>
      <xdr:colOff>19050</xdr:colOff>
      <xdr:row>20</xdr:row>
      <xdr:rowOff>76200</xdr:rowOff>
    </xdr:from>
    <xdr:to>
      <xdr:col>6</xdr:col>
      <xdr:colOff>533400</xdr:colOff>
      <xdr:row>21</xdr:row>
      <xdr:rowOff>80965</xdr:rowOff>
    </xdr:to>
    <xdr:sp macro="" textlink="">
      <xdr:nvSpPr>
        <xdr:cNvPr id="6" name="CaixaDeTexto 5"/>
        <xdr:cNvSpPr txBox="1"/>
      </xdr:nvSpPr>
      <xdr:spPr>
        <a:xfrm>
          <a:off x="19050" y="2562225"/>
          <a:ext cx="3905250" cy="904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5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Fonte: MPS. Elaboração: Seplag-AL/Sinc                                                     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0</xdr:col>
      <xdr:colOff>0</xdr:colOff>
      <xdr:row>32</xdr:row>
      <xdr:rowOff>47625</xdr:rowOff>
    </xdr:to>
    <xdr:graphicFrame macro="">
      <xdr:nvGraphicFramePr>
        <xdr:cNvPr id="490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26302</xdr:rowOff>
    </xdr:from>
    <xdr:to>
      <xdr:col>4</xdr:col>
      <xdr:colOff>752175</xdr:colOff>
      <xdr:row>33</xdr:row>
      <xdr:rowOff>27952</xdr:rowOff>
    </xdr:to>
    <xdr:graphicFrame macro="">
      <xdr:nvGraphicFramePr>
        <xdr:cNvPr id="491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76199</xdr:rowOff>
    </xdr:from>
    <xdr:to>
      <xdr:col>4</xdr:col>
      <xdr:colOff>752175</xdr:colOff>
      <xdr:row>44</xdr:row>
      <xdr:rowOff>96899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21</xdr:row>
      <xdr:rowOff>9510</xdr:rowOff>
    </xdr:from>
    <xdr:to>
      <xdr:col>4</xdr:col>
      <xdr:colOff>752175</xdr:colOff>
      <xdr:row>22</xdr:row>
      <xdr:rowOff>4750</xdr:rowOff>
    </xdr:to>
    <xdr:sp macro="" textlink="">
      <xdr:nvSpPr>
        <xdr:cNvPr id="5" name="CaixaDeTexto 4"/>
        <xdr:cNvSpPr txBox="1"/>
      </xdr:nvSpPr>
      <xdr:spPr>
        <a:xfrm>
          <a:off x="0" y="2657460"/>
          <a:ext cx="3924000" cy="1095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PIB (base 2010) a preço de mercado corrente de Alagoas – 2010-2014</a:t>
          </a:r>
          <a:endParaRPr lang="pt-BR" sz="7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indent="0" algn="ctr" rtl="0"/>
          <a:endParaRPr lang="pt-BR" sz="700" b="0" i="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32</xdr:row>
      <xdr:rowOff>47626</xdr:rowOff>
    </xdr:from>
    <xdr:to>
      <xdr:col>4</xdr:col>
      <xdr:colOff>776287</xdr:colOff>
      <xdr:row>33</xdr:row>
      <xdr:rowOff>28576</xdr:rowOff>
    </xdr:to>
    <xdr:sp macro="" textlink="">
      <xdr:nvSpPr>
        <xdr:cNvPr id="6" name="CaixaDeTexto 5"/>
        <xdr:cNvSpPr txBox="1"/>
      </xdr:nvSpPr>
      <xdr:spPr>
        <a:xfrm>
          <a:off x="0" y="3857626"/>
          <a:ext cx="3948112" cy="95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IBGE/CONAC/Seplag-AL/Sinc. Elaboração: Seplag/Sinc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33</xdr:row>
      <xdr:rowOff>104768</xdr:rowOff>
    </xdr:from>
    <xdr:to>
      <xdr:col>4</xdr:col>
      <xdr:colOff>752175</xdr:colOff>
      <xdr:row>34</xdr:row>
      <xdr:rowOff>95249</xdr:rowOff>
    </xdr:to>
    <xdr:sp macro="" textlink="">
      <xdr:nvSpPr>
        <xdr:cNvPr id="7" name="CaixaDeTexto 6"/>
        <xdr:cNvSpPr txBox="1"/>
      </xdr:nvSpPr>
      <xdr:spPr>
        <a:xfrm>
          <a:off x="0" y="4029068"/>
          <a:ext cx="3924000" cy="1047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PIB </a:t>
          </a:r>
          <a:r>
            <a:rPr lang="pt-BR" sz="7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per capita </a:t>
          </a:r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(base 2010) de Alagoas – 2010-2014</a:t>
          </a:r>
          <a:endParaRPr lang="pt-BR" sz="7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indent="0" algn="ctr" rtl="0"/>
          <a:endParaRPr lang="pt-BR" sz="700" b="0" i="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4726</xdr:colOff>
      <xdr:row>44</xdr:row>
      <xdr:rowOff>9525</xdr:rowOff>
    </xdr:from>
    <xdr:to>
      <xdr:col>4</xdr:col>
      <xdr:colOff>781013</xdr:colOff>
      <xdr:row>44</xdr:row>
      <xdr:rowOff>109534</xdr:rowOff>
    </xdr:to>
    <xdr:sp macro="" textlink="">
      <xdr:nvSpPr>
        <xdr:cNvPr id="8" name="CaixaDeTexto 7"/>
        <xdr:cNvSpPr txBox="1"/>
      </xdr:nvSpPr>
      <xdr:spPr>
        <a:xfrm>
          <a:off x="4726" y="5191125"/>
          <a:ext cx="3948112" cy="1000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IBGE/CONAC/Seplag-AL/Sinc. Elaboração: Seplag/Sinc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61911</xdr:colOff>
      <xdr:row>11</xdr:row>
      <xdr:rowOff>80960</xdr:rowOff>
    </xdr:from>
    <xdr:to>
      <xdr:col>7</xdr:col>
      <xdr:colOff>566586</xdr:colOff>
      <xdr:row>22</xdr:row>
      <xdr:rowOff>15860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4</xdr:col>
      <xdr:colOff>57000</xdr:colOff>
      <xdr:row>22</xdr:row>
      <xdr:rowOff>20625</xdr:rowOff>
    </xdr:to>
    <xdr:graphicFrame macro="">
      <xdr:nvGraphicFramePr>
        <xdr:cNvPr id="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242911</xdr:colOff>
      <xdr:row>12</xdr:row>
      <xdr:rowOff>19048</xdr:rowOff>
    </xdr:from>
    <xdr:to>
      <xdr:col>3</xdr:col>
      <xdr:colOff>309589</xdr:colOff>
      <xdr:row>13</xdr:row>
      <xdr:rowOff>104775</xdr:rowOff>
    </xdr:to>
    <xdr:sp macro="" textlink="">
      <xdr:nvSpPr>
        <xdr:cNvPr id="2" name="CaixaDeTexto 1"/>
        <xdr:cNvSpPr txBox="1"/>
      </xdr:nvSpPr>
      <xdr:spPr>
        <a:xfrm>
          <a:off x="242911" y="1504948"/>
          <a:ext cx="1485903" cy="2000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6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Produção de petróleo bruto (m</a:t>
          </a:r>
          <a:r>
            <a:rPr lang="pt-BR" sz="600" b="0" i="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</a:t>
          </a:r>
          <a:r>
            <a:rPr lang="pt-BR" sz="6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em Alagoas</a:t>
          </a:r>
        </a:p>
        <a:p>
          <a:pPr algn="ctr" rtl="0"/>
          <a:r>
            <a:rPr lang="pt-BR" sz="6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2011-2015</a:t>
          </a:r>
          <a:endParaRPr lang="pt-BR" sz="6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252412</xdr:colOff>
      <xdr:row>22</xdr:row>
      <xdr:rowOff>9525</xdr:rowOff>
    </xdr:from>
    <xdr:to>
      <xdr:col>5</xdr:col>
      <xdr:colOff>285750</xdr:colOff>
      <xdr:row>23</xdr:row>
      <xdr:rowOff>4</xdr:rowOff>
    </xdr:to>
    <xdr:sp macro="" textlink="">
      <xdr:nvSpPr>
        <xdr:cNvPr id="5" name="CaixaDeTexto 4"/>
        <xdr:cNvSpPr txBox="1"/>
      </xdr:nvSpPr>
      <xdr:spPr>
        <a:xfrm>
          <a:off x="1185862" y="2590800"/>
          <a:ext cx="1490663" cy="1047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pt-BR" sz="500">
              <a:latin typeface="Times New Roman" panose="02020603050405020304" pitchFamily="18" charset="0"/>
              <a:cs typeface="Times New Roman" panose="02020603050405020304" pitchFamily="18" charset="0"/>
            </a:rPr>
            <a:t>Fonte: ANP. Elaboração: Seplag-AL/Sinc</a:t>
          </a:r>
        </a:p>
      </xdr:txBody>
    </xdr:sp>
    <xdr:clientData/>
  </xdr:twoCellAnchor>
  <xdr:twoCellAnchor>
    <xdr:from>
      <xdr:col>4</xdr:col>
      <xdr:colOff>276218</xdr:colOff>
      <xdr:row>12</xdr:row>
      <xdr:rowOff>23813</xdr:rowOff>
    </xdr:from>
    <xdr:to>
      <xdr:col>7</xdr:col>
      <xdr:colOff>414331</xdr:colOff>
      <xdr:row>13</xdr:row>
      <xdr:rowOff>100014</xdr:rowOff>
    </xdr:to>
    <xdr:sp macro="" textlink="">
      <xdr:nvSpPr>
        <xdr:cNvPr id="7" name="CaixaDeTexto 6"/>
        <xdr:cNvSpPr txBox="1"/>
      </xdr:nvSpPr>
      <xdr:spPr>
        <a:xfrm>
          <a:off x="2181218" y="1509713"/>
          <a:ext cx="1595438" cy="190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6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Produção de gás natural (1.000 m</a:t>
          </a:r>
          <a:r>
            <a:rPr lang="pt-BR" sz="600" b="0" i="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</a:t>
          </a:r>
          <a:r>
            <a:rPr lang="pt-BR" sz="6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em Alagoas 2011-2015</a:t>
          </a:r>
          <a:endParaRPr lang="pt-BR" sz="6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dos%20Publica&#231;&#245;es%20para%20atualiza&#231;&#227;o%20do%20ano%20seguinte/C&#243;pia%20de%20Resenha_atualizando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caracterização"/>
      <sheetName val="limites lagunas"/>
      <sheetName val="rios"/>
      <sheetName val="pop localizção e sexo"/>
      <sheetName val="pop por cor ou raça"/>
      <sheetName val="ipc"/>
      <sheetName val="admissões desligamentos"/>
      <sheetName val="emprego formal"/>
      <sheetName val="acidentes de trab"/>
      <sheetName val="pib"/>
      <sheetName val="área colhi"/>
      <sheetName val="quant pro"/>
      <sheetName val="valor prod"/>
      <sheetName val="pecuária"/>
      <sheetName val="avic prod orig anim"/>
      <sheetName val="pescado"/>
      <sheetName val="prod petró gas"/>
      <sheetName val="prod cimento"/>
      <sheetName val="prod braskem"/>
      <sheetName val="prod açúcar e etanol"/>
      <sheetName val="nº cons consu ener"/>
      <sheetName val="água"/>
      <sheetName val="esgoto"/>
      <sheetName val="quant valor imp exp prod"/>
      <sheetName val="Valor exp fatores"/>
      <sheetName val="valor imp fatores"/>
      <sheetName val="Exp e Imp mensal"/>
      <sheetName val="cons cimento"/>
      <sheetName val="vendas combust"/>
      <sheetName val="ext rodovias"/>
      <sheetName val="frota veículos"/>
      <sheetName val="transp rod e hid"/>
      <sheetName val="carga emb"/>
      <sheetName val="transp áereo"/>
      <sheetName val="transp ferr"/>
      <sheetName val="telefonia"/>
      <sheetName val="impostos"/>
      <sheetName val=" Transf. consti."/>
      <sheetName val="icms fpe"/>
      <sheetName val="receita despesa"/>
      <sheetName val="agencias bancárias"/>
      <sheetName val="turismo"/>
      <sheetName val="educ básica"/>
      <sheetName val="ensino sup"/>
      <sheetName val="seg púb"/>
      <sheetName val="eleitores"/>
      <sheetName val="casos confirmados"/>
      <sheetName val="est hos"/>
      <sheetName val="est hos (2)"/>
      <sheetName val="bene conc"/>
      <sheetName val="valor"/>
      <sheetName val="domicilios localização"/>
      <sheetName val="domicílios e moradores micro"/>
      <sheetName val="dom água, esg san, enérg e tel"/>
      <sheetName val="taxas-79-80"/>
      <sheetName val="taxa freq"/>
      <sheetName val="média est"/>
      <sheetName val="% de Domicílios"/>
      <sheetName val="% de Domicílios (2)"/>
      <sheetName val="idh-m"/>
      <sheetName val="Fo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4">
          <cell r="B4" t="str">
            <v>PASSAGEIROS TRANSPORTADOS (mil pessoas)</v>
          </cell>
        </row>
        <row r="5">
          <cell r="A5">
            <v>2009</v>
          </cell>
          <cell r="B5">
            <v>1795</v>
          </cell>
        </row>
        <row r="6">
          <cell r="A6">
            <v>2010</v>
          </cell>
          <cell r="B6">
            <v>1266</v>
          </cell>
        </row>
        <row r="7">
          <cell r="A7">
            <v>2011</v>
          </cell>
          <cell r="B7">
            <v>837</v>
          </cell>
        </row>
        <row r="8">
          <cell r="A8">
            <v>2012</v>
          </cell>
          <cell r="B8">
            <v>1612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="200" zoomScaleNormal="200" workbookViewId="0">
      <selection activeCell="F10" sqref="F10"/>
    </sheetView>
  </sheetViews>
  <sheetFormatPr defaultColWidth="8.85546875" defaultRowHeight="12.75" x14ac:dyDescent="0.2"/>
  <cols>
    <col min="1" max="1" width="44" style="2" customWidth="1"/>
    <col min="2" max="2" width="2.28515625" style="2" customWidth="1"/>
    <col min="3" max="3" width="12.85546875" style="4" customWidth="1"/>
    <col min="4" max="16384" width="8.85546875" style="2"/>
  </cols>
  <sheetData>
    <row r="1" spans="1:3" ht="9" customHeight="1" x14ac:dyDescent="0.2">
      <c r="A1" s="635" t="s">
        <v>567</v>
      </c>
      <c r="B1" s="635"/>
      <c r="C1" s="635"/>
    </row>
    <row r="2" spans="1:3" ht="5.0999999999999996" customHeight="1" x14ac:dyDescent="0.2">
      <c r="A2" s="3"/>
    </row>
    <row r="3" spans="1:3" ht="9.9499999999999993" customHeight="1" x14ac:dyDescent="0.2">
      <c r="A3" s="5" t="s">
        <v>587</v>
      </c>
      <c r="B3" s="6"/>
      <c r="C3" s="7"/>
    </row>
    <row r="4" spans="1:3" ht="9" customHeight="1" x14ac:dyDescent="0.2">
      <c r="A4" s="8" t="s">
        <v>568</v>
      </c>
      <c r="B4" s="9"/>
      <c r="C4" s="10">
        <v>7</v>
      </c>
    </row>
    <row r="5" spans="1:3" ht="9" customHeight="1" x14ac:dyDescent="0.2">
      <c r="A5" s="8" t="s">
        <v>569</v>
      </c>
      <c r="B5" s="9"/>
      <c r="C5" s="10">
        <v>12</v>
      </c>
    </row>
    <row r="6" spans="1:3" ht="9" customHeight="1" x14ac:dyDescent="0.2">
      <c r="A6" s="8" t="s">
        <v>570</v>
      </c>
      <c r="B6" s="9"/>
      <c r="C6" s="10">
        <v>16</v>
      </c>
    </row>
    <row r="7" spans="1:3" ht="9" customHeight="1" x14ac:dyDescent="0.2">
      <c r="A7" s="8" t="s">
        <v>571</v>
      </c>
      <c r="B7" s="9"/>
      <c r="C7" s="10">
        <v>19</v>
      </c>
    </row>
    <row r="8" spans="1:3" ht="9.9499999999999993" customHeight="1" x14ac:dyDescent="0.2">
      <c r="A8" s="11" t="s">
        <v>572</v>
      </c>
      <c r="B8" s="6"/>
      <c r="C8" s="12"/>
    </row>
    <row r="9" spans="1:3" ht="9" customHeight="1" x14ac:dyDescent="0.2">
      <c r="A9" s="8" t="s">
        <v>743</v>
      </c>
      <c r="B9" s="9"/>
      <c r="C9" s="10">
        <v>25</v>
      </c>
    </row>
    <row r="10" spans="1:3" ht="9" customHeight="1" x14ac:dyDescent="0.2">
      <c r="A10" s="8" t="s">
        <v>573</v>
      </c>
      <c r="B10" s="9"/>
      <c r="C10" s="10">
        <v>27</v>
      </c>
    </row>
    <row r="11" spans="1:3" ht="9" customHeight="1" x14ac:dyDescent="0.2">
      <c r="A11" s="8" t="s">
        <v>574</v>
      </c>
      <c r="B11" s="9"/>
      <c r="C11" s="10">
        <v>36</v>
      </c>
    </row>
    <row r="12" spans="1:3" ht="9" customHeight="1" x14ac:dyDescent="0.2">
      <c r="A12" s="8" t="s">
        <v>575</v>
      </c>
      <c r="B12" s="9"/>
      <c r="C12" s="10">
        <v>46</v>
      </c>
    </row>
    <row r="13" spans="1:3" ht="9.9499999999999993" customHeight="1" x14ac:dyDescent="0.2">
      <c r="A13" s="13" t="s">
        <v>576</v>
      </c>
      <c r="B13" s="6"/>
      <c r="C13" s="14"/>
    </row>
    <row r="14" spans="1:3" ht="9" customHeight="1" x14ac:dyDescent="0.2">
      <c r="A14" s="8" t="s">
        <v>577</v>
      </c>
      <c r="B14" s="9"/>
      <c r="C14" s="10">
        <v>81</v>
      </c>
    </row>
    <row r="15" spans="1:3" ht="9" customHeight="1" x14ac:dyDescent="0.2">
      <c r="A15" s="8" t="s">
        <v>578</v>
      </c>
      <c r="B15" s="9"/>
      <c r="C15" s="10">
        <v>91</v>
      </c>
    </row>
    <row r="16" spans="1:3" ht="9" customHeight="1" x14ac:dyDescent="0.2">
      <c r="A16" s="8" t="s">
        <v>579</v>
      </c>
      <c r="B16" s="9"/>
      <c r="C16" s="10">
        <v>93</v>
      </c>
    </row>
    <row r="17" spans="1:3" ht="9" customHeight="1" x14ac:dyDescent="0.2">
      <c r="A17" s="8" t="s">
        <v>580</v>
      </c>
      <c r="B17" s="9"/>
      <c r="C17" s="10">
        <v>96</v>
      </c>
    </row>
    <row r="18" spans="1:3" ht="9" customHeight="1" x14ac:dyDescent="0.2">
      <c r="A18" s="8" t="s">
        <v>581</v>
      </c>
      <c r="B18" s="9"/>
      <c r="C18" s="10">
        <v>99</v>
      </c>
    </row>
    <row r="19" spans="1:3" ht="9" customHeight="1" x14ac:dyDescent="0.2">
      <c r="A19" s="8" t="s">
        <v>582</v>
      </c>
      <c r="B19" s="9"/>
      <c r="C19" s="10">
        <v>101</v>
      </c>
    </row>
    <row r="20" spans="1:3" ht="9.9499999999999993" customHeight="1" x14ac:dyDescent="0.2">
      <c r="A20" s="15" t="s">
        <v>583</v>
      </c>
      <c r="B20" s="6"/>
      <c r="C20" s="16"/>
    </row>
    <row r="21" spans="1:3" ht="8.4499999999999993" customHeight="1" x14ac:dyDescent="0.2">
      <c r="A21" s="8" t="s">
        <v>584</v>
      </c>
      <c r="B21" s="9"/>
      <c r="C21" s="10">
        <v>105</v>
      </c>
    </row>
    <row r="22" spans="1:3" ht="9.9499999999999993" customHeight="1" x14ac:dyDescent="0.2">
      <c r="A22" s="17" t="s">
        <v>585</v>
      </c>
      <c r="B22" s="6"/>
      <c r="C22" s="18"/>
    </row>
    <row r="23" spans="1:3" ht="8.4499999999999993" customHeight="1" x14ac:dyDescent="0.2">
      <c r="A23" s="8" t="s">
        <v>586</v>
      </c>
      <c r="B23" s="8"/>
      <c r="C23" s="10">
        <v>115</v>
      </c>
    </row>
    <row r="24" spans="1:3" ht="9.9499999999999993" customHeight="1" x14ac:dyDescent="0.2">
      <c r="A24" s="19" t="s">
        <v>719</v>
      </c>
      <c r="C24" s="20"/>
    </row>
  </sheetData>
  <mergeCells count="1">
    <mergeCell ref="A1:C1"/>
  </mergeCells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4"/>
  <sheetViews>
    <sheetView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9.42578125" style="25" customWidth="1"/>
    <col min="2" max="7" width="8.28515625" style="25" customWidth="1"/>
    <col min="8" max="16384" width="9.140625" style="25"/>
  </cols>
  <sheetData>
    <row r="1" spans="1:9" ht="9.9499999999999993" customHeight="1" x14ac:dyDescent="0.2">
      <c r="A1" s="153" t="s">
        <v>1033</v>
      </c>
      <c r="B1" s="154"/>
      <c r="C1" s="154"/>
    </row>
    <row r="2" spans="1:9" ht="11.1" customHeight="1" x14ac:dyDescent="0.2">
      <c r="A2" s="657" t="s">
        <v>216</v>
      </c>
      <c r="B2" s="655" t="s">
        <v>267</v>
      </c>
      <c r="C2" s="655"/>
      <c r="D2" s="655"/>
      <c r="E2" s="655"/>
      <c r="F2" s="655"/>
      <c r="G2" s="656"/>
    </row>
    <row r="3" spans="1:9" ht="11.1" customHeight="1" x14ac:dyDescent="0.2">
      <c r="A3" s="657"/>
      <c r="B3" s="655" t="s">
        <v>322</v>
      </c>
      <c r="C3" s="655" t="s">
        <v>432</v>
      </c>
      <c r="D3" s="655"/>
      <c r="E3" s="655"/>
      <c r="F3" s="655"/>
      <c r="G3" s="656" t="s">
        <v>466</v>
      </c>
    </row>
    <row r="4" spans="1:9" ht="11.1" customHeight="1" x14ac:dyDescent="0.2">
      <c r="A4" s="657"/>
      <c r="B4" s="655"/>
      <c r="C4" s="655" t="s">
        <v>219</v>
      </c>
      <c r="D4" s="658" t="s">
        <v>268</v>
      </c>
      <c r="E4" s="658"/>
      <c r="F4" s="658"/>
      <c r="G4" s="656"/>
    </row>
    <row r="5" spans="1:9" ht="18" customHeight="1" x14ac:dyDescent="0.2">
      <c r="A5" s="657"/>
      <c r="B5" s="655"/>
      <c r="C5" s="655"/>
      <c r="D5" s="355" t="s">
        <v>269</v>
      </c>
      <c r="E5" s="355" t="s">
        <v>270</v>
      </c>
      <c r="F5" s="355" t="s">
        <v>271</v>
      </c>
      <c r="G5" s="656"/>
    </row>
    <row r="6" spans="1:9" ht="9.6" customHeight="1" x14ac:dyDescent="0.15">
      <c r="A6" s="101">
        <v>2011</v>
      </c>
      <c r="B6" s="140">
        <f>C6+G6</f>
        <v>9813</v>
      </c>
      <c r="C6" s="140">
        <f>D6+E6+F6</f>
        <v>6513</v>
      </c>
      <c r="D6" s="155">
        <v>5659</v>
      </c>
      <c r="E6" s="155">
        <v>697</v>
      </c>
      <c r="F6" s="155">
        <v>157</v>
      </c>
      <c r="G6" s="156">
        <v>3300</v>
      </c>
      <c r="H6" s="157"/>
    </row>
    <row r="7" spans="1:9" ht="9.6" customHeight="1" x14ac:dyDescent="0.15">
      <c r="A7" s="101">
        <v>2012</v>
      </c>
      <c r="B7" s="140">
        <f>C7+G7</f>
        <v>8624</v>
      </c>
      <c r="C7" s="140">
        <f>D7+E7+F7</f>
        <v>5787</v>
      </c>
      <c r="D7" s="155">
        <v>5088</v>
      </c>
      <c r="E7" s="155">
        <v>567</v>
      </c>
      <c r="F7" s="155">
        <v>132</v>
      </c>
      <c r="G7" s="156">
        <v>2837</v>
      </c>
      <c r="I7" s="89"/>
    </row>
    <row r="8" spans="1:9" ht="9.6" customHeight="1" x14ac:dyDescent="0.15">
      <c r="A8" s="101">
        <v>2013</v>
      </c>
      <c r="B8" s="140">
        <f>C8+G8</f>
        <v>6587</v>
      </c>
      <c r="C8" s="140">
        <f>D8+E8+F8</f>
        <v>4360</v>
      </c>
      <c r="D8" s="155">
        <v>3661</v>
      </c>
      <c r="E8" s="155">
        <v>551</v>
      </c>
      <c r="F8" s="155">
        <v>148</v>
      </c>
      <c r="G8" s="156">
        <v>2227</v>
      </c>
      <c r="I8" s="89"/>
    </row>
    <row r="9" spans="1:9" ht="9.6" customHeight="1" x14ac:dyDescent="0.15">
      <c r="A9" s="101">
        <v>2014</v>
      </c>
      <c r="B9" s="140">
        <f>C9+G9</f>
        <v>5902</v>
      </c>
      <c r="C9" s="140">
        <f>D9+E9+F9</f>
        <v>4069</v>
      </c>
      <c r="D9" s="155">
        <v>3347</v>
      </c>
      <c r="E9" s="155">
        <v>607</v>
      </c>
      <c r="F9" s="155">
        <v>115</v>
      </c>
      <c r="G9" s="156">
        <v>1833</v>
      </c>
      <c r="I9" s="89"/>
    </row>
    <row r="10" spans="1:9" ht="9.6" customHeight="1" x14ac:dyDescent="0.15">
      <c r="A10" s="356">
        <v>2015</v>
      </c>
      <c r="B10" s="357">
        <f>C10+G10</f>
        <v>4721</v>
      </c>
      <c r="C10" s="357">
        <f>D10+E10+F10</f>
        <v>3688</v>
      </c>
      <c r="D10" s="358">
        <v>3029</v>
      </c>
      <c r="E10" s="358">
        <v>563</v>
      </c>
      <c r="F10" s="358">
        <v>96</v>
      </c>
      <c r="G10" s="359">
        <v>1033</v>
      </c>
      <c r="I10" s="89"/>
    </row>
    <row r="11" spans="1:9" ht="6.95" customHeight="1" x14ac:dyDescent="0.2">
      <c r="A11" s="289" t="s">
        <v>817</v>
      </c>
      <c r="B11" s="289" t="s">
        <v>1036</v>
      </c>
      <c r="I11" s="89"/>
    </row>
    <row r="12" spans="1:9" ht="6.95" customHeight="1" x14ac:dyDescent="0.2">
      <c r="A12" s="289"/>
      <c r="D12" s="289"/>
    </row>
    <row r="13" spans="1:9" ht="9.9499999999999993" customHeight="1" x14ac:dyDescent="0.2"/>
    <row r="14" spans="1:9" ht="9.9499999999999993" customHeight="1" x14ac:dyDescent="0.2">
      <c r="F14" s="289"/>
    </row>
    <row r="15" spans="1:9" ht="9.9499999999999993" customHeight="1" x14ac:dyDescent="0.2">
      <c r="F15" s="289"/>
    </row>
    <row r="16" spans="1:9" ht="9.9499999999999993" customHeight="1" x14ac:dyDescent="0.2"/>
    <row r="17" spans="1:8" ht="9.9499999999999993" customHeight="1" x14ac:dyDescent="0.2"/>
    <row r="18" spans="1:8" ht="9.9499999999999993" customHeight="1" x14ac:dyDescent="0.2"/>
    <row r="19" spans="1:8" ht="9.9499999999999993" customHeight="1" x14ac:dyDescent="0.2"/>
    <row r="20" spans="1:8" ht="9.9499999999999993" customHeight="1" x14ac:dyDescent="0.2"/>
    <row r="21" spans="1:8" ht="6.95" customHeight="1" x14ac:dyDescent="0.2"/>
    <row r="22" spans="1:8" ht="6.95" customHeight="1" x14ac:dyDescent="0.2"/>
    <row r="23" spans="1:8" ht="10.5" customHeight="1" x14ac:dyDescent="0.2">
      <c r="A23" s="289"/>
      <c r="B23" s="53"/>
      <c r="C23" s="53"/>
      <c r="D23" s="53"/>
      <c r="E23" s="53"/>
      <c r="F23" s="53"/>
      <c r="G23" s="53"/>
      <c r="H23" s="53"/>
    </row>
    <row r="24" spans="1:8" ht="9.9499999999999993" customHeight="1" x14ac:dyDescent="0.2"/>
  </sheetData>
  <mergeCells count="7">
    <mergeCell ref="B2:G2"/>
    <mergeCell ref="A2:A5"/>
    <mergeCell ref="G3:G5"/>
    <mergeCell ref="B3:B5"/>
    <mergeCell ref="D4:F4"/>
    <mergeCell ref="C4:C5"/>
    <mergeCell ref="C3:F3"/>
  </mergeCells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5"/>
  <sheetViews>
    <sheetView topLeftCell="A14"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12.42578125" style="25" customWidth="1"/>
    <col min="2" max="5" width="11.7109375" style="25" customWidth="1"/>
    <col min="6" max="16384" width="9.140625" style="25"/>
  </cols>
  <sheetData>
    <row r="1" spans="1:5" ht="18" customHeight="1" x14ac:dyDescent="0.2">
      <c r="A1" s="659" t="s">
        <v>521</v>
      </c>
      <c r="B1" s="659"/>
      <c r="C1" s="659"/>
      <c r="D1" s="659"/>
      <c r="E1" s="659"/>
    </row>
    <row r="2" spans="1:5" ht="9" customHeight="1" x14ac:dyDescent="0.2">
      <c r="A2" s="24"/>
    </row>
    <row r="3" spans="1:5" ht="9.9499999999999993" customHeight="1" x14ac:dyDescent="0.2">
      <c r="A3" s="150" t="s">
        <v>749</v>
      </c>
    </row>
    <row r="4" spans="1:5" ht="9.9499999999999993" customHeight="1" x14ac:dyDescent="0.2">
      <c r="A4" s="151" t="s">
        <v>988</v>
      </c>
    </row>
    <row r="5" spans="1:5" ht="12.95" customHeight="1" x14ac:dyDescent="0.2">
      <c r="A5" s="660" t="s">
        <v>216</v>
      </c>
      <c r="B5" s="661" t="s">
        <v>1052</v>
      </c>
      <c r="C5" s="661"/>
      <c r="D5" s="661" t="s">
        <v>1053</v>
      </c>
      <c r="E5" s="662"/>
    </row>
    <row r="6" spans="1:5" ht="12.95" customHeight="1" x14ac:dyDescent="0.2">
      <c r="A6" s="660"/>
      <c r="B6" s="596" t="s">
        <v>272</v>
      </c>
      <c r="C6" s="596" t="s">
        <v>273</v>
      </c>
      <c r="D6" s="596" t="s">
        <v>272</v>
      </c>
      <c r="E6" s="597" t="s">
        <v>273</v>
      </c>
    </row>
    <row r="7" spans="1:5" ht="9.9499999999999993" customHeight="1" x14ac:dyDescent="0.2">
      <c r="A7" s="191">
        <v>2010</v>
      </c>
      <c r="B7" s="191" t="s">
        <v>274</v>
      </c>
      <c r="C7" s="197">
        <v>27133.037851988</v>
      </c>
      <c r="D7" s="191" t="s">
        <v>275</v>
      </c>
      <c r="E7" s="197">
        <v>8693.9173269911898</v>
      </c>
    </row>
    <row r="8" spans="1:5" ht="9.9499999999999993" customHeight="1" x14ac:dyDescent="0.2">
      <c r="A8" s="191">
        <v>2011</v>
      </c>
      <c r="B8" s="191" t="s">
        <v>274</v>
      </c>
      <c r="C8" s="197">
        <v>31657.320732751476</v>
      </c>
      <c r="D8" s="191" t="s">
        <v>275</v>
      </c>
      <c r="E8" s="197">
        <v>10071.095587669683</v>
      </c>
    </row>
    <row r="9" spans="1:5" ht="9.9499999999999993" customHeight="1" x14ac:dyDescent="0.2">
      <c r="A9" s="191">
        <v>2012</v>
      </c>
      <c r="B9" s="191" t="s">
        <v>274</v>
      </c>
      <c r="C9" s="197">
        <v>34650.397467018578</v>
      </c>
      <c r="D9" s="191" t="s">
        <v>275</v>
      </c>
      <c r="E9" s="197">
        <v>10946.360437564628</v>
      </c>
    </row>
    <row r="10" spans="1:5" ht="9.9499999999999993" customHeight="1" x14ac:dyDescent="0.2">
      <c r="A10" s="191">
        <v>2013</v>
      </c>
      <c r="B10" s="191" t="s">
        <v>274</v>
      </c>
      <c r="C10" s="197">
        <v>37282.529122335123</v>
      </c>
      <c r="D10" s="191" t="s">
        <v>275</v>
      </c>
      <c r="E10" s="197">
        <v>11294.535979149883</v>
      </c>
    </row>
    <row r="11" spans="1:5" ht="9.9499999999999993" customHeight="1" x14ac:dyDescent="0.2">
      <c r="A11" s="362">
        <v>2014</v>
      </c>
      <c r="B11" s="362" t="s">
        <v>274</v>
      </c>
      <c r="C11" s="375">
        <v>40974.994014653101</v>
      </c>
      <c r="D11" s="362" t="s">
        <v>275</v>
      </c>
      <c r="E11" s="375">
        <v>12335.437863599118</v>
      </c>
    </row>
    <row r="12" spans="1:5" ht="6.95" customHeight="1" x14ac:dyDescent="0.2">
      <c r="A12" s="289" t="s">
        <v>881</v>
      </c>
    </row>
    <row r="13" spans="1:5" ht="6.95" customHeight="1" x14ac:dyDescent="0.2">
      <c r="A13" s="289" t="s">
        <v>1054</v>
      </c>
    </row>
    <row r="14" spans="1:5" ht="9.6" customHeight="1" x14ac:dyDescent="0.2"/>
    <row r="15" spans="1:5" ht="9.6" customHeight="1" x14ac:dyDescent="0.2"/>
    <row r="16" spans="1:5" ht="9.6" customHeight="1" x14ac:dyDescent="0.2"/>
    <row r="17" ht="9.6" customHeight="1" x14ac:dyDescent="0.2"/>
    <row r="18" ht="9.6" customHeight="1" x14ac:dyDescent="0.2"/>
    <row r="19" ht="9.6" customHeight="1" x14ac:dyDescent="0.2"/>
    <row r="20" ht="9.6" customHeight="1" x14ac:dyDescent="0.2"/>
    <row r="21" ht="9.6" customHeight="1" x14ac:dyDescent="0.2"/>
    <row r="22" ht="9.6" customHeight="1" x14ac:dyDescent="0.2"/>
    <row r="23" ht="9.6" customHeight="1" x14ac:dyDescent="0.2"/>
    <row r="24" ht="9.6" customHeight="1" x14ac:dyDescent="0.2"/>
    <row r="25" ht="9.6" customHeight="1" x14ac:dyDescent="0.2"/>
    <row r="26" ht="9.6" customHeight="1" x14ac:dyDescent="0.2"/>
    <row r="27" ht="3.95" customHeight="1" x14ac:dyDescent="0.2"/>
    <row r="28" ht="9.6" customHeight="1" x14ac:dyDescent="0.2"/>
    <row r="29" ht="9.6" customHeight="1" x14ac:dyDescent="0.2"/>
    <row r="30" ht="9.6" customHeight="1" x14ac:dyDescent="0.2"/>
    <row r="31" ht="9.6" customHeight="1" x14ac:dyDescent="0.2"/>
    <row r="32" ht="6.95" customHeight="1" x14ac:dyDescent="0.2"/>
    <row r="33" spans="1:1" s="53" customFormat="1" ht="9" customHeight="1" x14ac:dyDescent="0.2"/>
    <row r="45" spans="1:1" ht="9" customHeight="1" x14ac:dyDescent="0.2">
      <c r="A45" s="289"/>
    </row>
  </sheetData>
  <mergeCells count="4">
    <mergeCell ref="A1:E1"/>
    <mergeCell ref="A5:A6"/>
    <mergeCell ref="B5:C5"/>
    <mergeCell ref="D5:E5"/>
  </mergeCells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5"/>
  <sheetViews>
    <sheetView topLeftCell="A14"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15.140625" style="92" customWidth="1"/>
    <col min="2" max="4" width="8.85546875" style="25" customWidth="1"/>
    <col min="5" max="6" width="8.85546875" style="133" customWidth="1"/>
    <col min="7" max="16384" width="9.140625" style="25"/>
  </cols>
  <sheetData>
    <row r="1" spans="1:6" ht="9.9499999999999993" customHeight="1" x14ac:dyDescent="0.2">
      <c r="A1" s="134" t="s">
        <v>276</v>
      </c>
    </row>
    <row r="2" spans="1:6" ht="9.9499999999999993" customHeight="1" x14ac:dyDescent="0.2">
      <c r="A2" s="117" t="s">
        <v>277</v>
      </c>
    </row>
    <row r="3" spans="1:6" ht="9.9499999999999993" customHeight="1" x14ac:dyDescent="0.2">
      <c r="A3" s="118" t="s">
        <v>910</v>
      </c>
    </row>
    <row r="4" spans="1:6" ht="6" customHeight="1" x14ac:dyDescent="0.2">
      <c r="A4" s="25"/>
      <c r="F4" s="148" t="s">
        <v>278</v>
      </c>
    </row>
    <row r="5" spans="1:6" ht="12.95" customHeight="1" x14ac:dyDescent="0.2">
      <c r="A5" s="363" t="s">
        <v>279</v>
      </c>
      <c r="B5" s="566">
        <v>2011</v>
      </c>
      <c r="C5" s="566">
        <v>2012</v>
      </c>
      <c r="D5" s="566">
        <v>2013</v>
      </c>
      <c r="E5" s="567">
        <v>2014</v>
      </c>
      <c r="F5" s="364">
        <v>2015</v>
      </c>
    </row>
    <row r="6" spans="1:6" ht="9.9499999999999993" customHeight="1" x14ac:dyDescent="0.2">
      <c r="A6" s="143" t="s">
        <v>280</v>
      </c>
      <c r="B6" s="227">
        <v>398</v>
      </c>
      <c r="C6" s="227">
        <v>365</v>
      </c>
      <c r="D6" s="227">
        <v>471</v>
      </c>
      <c r="E6" s="227">
        <v>2442</v>
      </c>
      <c r="F6" s="227">
        <v>2692</v>
      </c>
    </row>
    <row r="7" spans="1:6" ht="9.9499999999999993" customHeight="1" x14ac:dyDescent="0.2">
      <c r="A7" s="143" t="s">
        <v>281</v>
      </c>
      <c r="B7" s="227">
        <v>520</v>
      </c>
      <c r="C7" s="227">
        <v>54</v>
      </c>
      <c r="D7" s="227">
        <v>72</v>
      </c>
      <c r="E7" s="227">
        <v>85</v>
      </c>
      <c r="F7" s="227">
        <v>80</v>
      </c>
    </row>
    <row r="8" spans="1:6" ht="9.9499999999999993" customHeight="1" x14ac:dyDescent="0.2">
      <c r="A8" s="143" t="s">
        <v>442</v>
      </c>
      <c r="B8" s="227">
        <v>91</v>
      </c>
      <c r="C8" s="227">
        <v>61</v>
      </c>
      <c r="D8" s="227">
        <v>217</v>
      </c>
      <c r="E8" s="227">
        <v>306</v>
      </c>
      <c r="F8" s="227">
        <v>1001</v>
      </c>
    </row>
    <row r="9" spans="1:6" ht="9.9499999999999993" customHeight="1" x14ac:dyDescent="0.2">
      <c r="A9" s="143" t="s">
        <v>436</v>
      </c>
      <c r="B9" s="227">
        <v>3030</v>
      </c>
      <c r="C9" s="227">
        <v>2904</v>
      </c>
      <c r="D9" s="227">
        <v>2923</v>
      </c>
      <c r="E9" s="227">
        <v>2751</v>
      </c>
      <c r="F9" s="227">
        <v>3041</v>
      </c>
    </row>
    <row r="10" spans="1:6" ht="9.9499999999999993" customHeight="1" x14ac:dyDescent="0.2">
      <c r="A10" s="143" t="s">
        <v>282</v>
      </c>
      <c r="B10" s="227">
        <v>4053</v>
      </c>
      <c r="C10" s="227">
        <v>3213</v>
      </c>
      <c r="D10" s="227">
        <v>3927</v>
      </c>
      <c r="E10" s="227">
        <v>3669</v>
      </c>
      <c r="F10" s="227">
        <v>3828</v>
      </c>
    </row>
    <row r="11" spans="1:6" ht="9.9499999999999993" customHeight="1" x14ac:dyDescent="0.2">
      <c r="A11" s="143" t="s">
        <v>283</v>
      </c>
      <c r="B11" s="227">
        <v>1833</v>
      </c>
      <c r="C11" s="227">
        <v>1552</v>
      </c>
      <c r="D11" s="227">
        <v>1475</v>
      </c>
      <c r="E11" s="227">
        <v>2110</v>
      </c>
      <c r="F11" s="227">
        <v>1843</v>
      </c>
    </row>
    <row r="12" spans="1:6" ht="9.9499999999999993" customHeight="1" x14ac:dyDescent="0.2">
      <c r="A12" s="143" t="s">
        <v>284</v>
      </c>
      <c r="B12" s="227">
        <v>434684</v>
      </c>
      <c r="C12" s="227">
        <v>433300</v>
      </c>
      <c r="D12" s="227">
        <v>445033</v>
      </c>
      <c r="E12" s="227">
        <v>420072</v>
      </c>
      <c r="F12" s="227">
        <v>308006</v>
      </c>
    </row>
    <row r="13" spans="1:6" ht="9.9499999999999993" customHeight="1" x14ac:dyDescent="0.2">
      <c r="A13" s="143" t="s">
        <v>285</v>
      </c>
      <c r="B13" s="227">
        <v>1345</v>
      </c>
      <c r="C13" s="227">
        <v>1327</v>
      </c>
      <c r="D13" s="227">
        <v>1169</v>
      </c>
      <c r="E13" s="227">
        <v>1169</v>
      </c>
      <c r="F13" s="227">
        <v>1174</v>
      </c>
    </row>
    <row r="14" spans="1:6" ht="9.9499999999999993" customHeight="1" x14ac:dyDescent="0.2">
      <c r="A14" s="143" t="s">
        <v>286</v>
      </c>
      <c r="B14" s="227">
        <v>12853</v>
      </c>
      <c r="C14" s="227">
        <v>6218</v>
      </c>
      <c r="D14" s="227">
        <v>14468</v>
      </c>
      <c r="E14" s="227">
        <v>14832</v>
      </c>
      <c r="F14" s="227">
        <v>16648</v>
      </c>
    </row>
    <row r="15" spans="1:6" ht="9.9499999999999993" customHeight="1" x14ac:dyDescent="0.2">
      <c r="A15" s="143" t="s">
        <v>437</v>
      </c>
      <c r="B15" s="227">
        <v>245</v>
      </c>
      <c r="C15" s="227">
        <v>123</v>
      </c>
      <c r="D15" s="227">
        <v>115</v>
      </c>
      <c r="E15" s="227">
        <v>164</v>
      </c>
      <c r="F15" s="227">
        <v>197</v>
      </c>
    </row>
    <row r="16" spans="1:6" ht="9.9499999999999993" customHeight="1" x14ac:dyDescent="0.2">
      <c r="A16" s="143" t="s">
        <v>438</v>
      </c>
      <c r="B16" s="227">
        <v>49403</v>
      </c>
      <c r="C16" s="227">
        <v>8932</v>
      </c>
      <c r="D16" s="227">
        <v>28729</v>
      </c>
      <c r="E16" s="227">
        <v>34545</v>
      </c>
      <c r="F16" s="227">
        <v>32203</v>
      </c>
    </row>
    <row r="17" spans="1:6" ht="9.9499999999999993" customHeight="1" x14ac:dyDescent="0.2">
      <c r="A17" s="143" t="s">
        <v>439</v>
      </c>
      <c r="B17" s="227">
        <v>9133</v>
      </c>
      <c r="C17" s="227">
        <v>13763</v>
      </c>
      <c r="D17" s="227">
        <v>8948</v>
      </c>
      <c r="E17" s="227">
        <v>9030</v>
      </c>
      <c r="F17" s="227">
        <v>9403</v>
      </c>
    </row>
    <row r="18" spans="1:6" ht="9.9499999999999993" customHeight="1" x14ac:dyDescent="0.2">
      <c r="A18" s="143" t="s">
        <v>288</v>
      </c>
      <c r="B18" s="227">
        <v>75</v>
      </c>
      <c r="C18" s="227">
        <v>38</v>
      </c>
      <c r="D18" s="227">
        <v>44</v>
      </c>
      <c r="E18" s="227">
        <v>76</v>
      </c>
      <c r="F18" s="227">
        <v>245</v>
      </c>
    </row>
    <row r="19" spans="1:6" ht="9.9499999999999993" customHeight="1" x14ac:dyDescent="0.2">
      <c r="A19" s="143" t="s">
        <v>289</v>
      </c>
      <c r="B19" s="227">
        <v>4310</v>
      </c>
      <c r="C19" s="227">
        <v>4392</v>
      </c>
      <c r="D19" s="227">
        <v>4577</v>
      </c>
      <c r="E19" s="227">
        <v>4586</v>
      </c>
      <c r="F19" s="227">
        <v>5191</v>
      </c>
    </row>
    <row r="20" spans="1:6" ht="9.9499999999999993" customHeight="1" x14ac:dyDescent="0.2">
      <c r="A20" s="143" t="s">
        <v>290</v>
      </c>
      <c r="B20" s="227">
        <v>28</v>
      </c>
      <c r="C20" s="227">
        <v>6</v>
      </c>
      <c r="D20" s="227">
        <v>28</v>
      </c>
      <c r="E20" s="227">
        <v>20</v>
      </c>
      <c r="F20" s="227">
        <v>28</v>
      </c>
    </row>
    <row r="21" spans="1:6" ht="9.9499999999999993" customHeight="1" x14ac:dyDescent="0.2">
      <c r="A21" s="143" t="s">
        <v>291</v>
      </c>
      <c r="B21" s="227">
        <v>150</v>
      </c>
      <c r="C21" s="227">
        <v>157</v>
      </c>
      <c r="D21" s="227">
        <v>186</v>
      </c>
      <c r="E21" s="227">
        <v>142</v>
      </c>
      <c r="F21" s="227">
        <v>201</v>
      </c>
    </row>
    <row r="22" spans="1:6" ht="9.9499999999999993" customHeight="1" x14ac:dyDescent="0.2">
      <c r="A22" s="118" t="s">
        <v>910</v>
      </c>
    </row>
    <row r="23" spans="1:6" ht="6" customHeight="1" x14ac:dyDescent="0.2">
      <c r="A23" s="25"/>
      <c r="F23" s="148" t="s">
        <v>287</v>
      </c>
    </row>
    <row r="24" spans="1:6" ht="12.95" customHeight="1" x14ac:dyDescent="0.2">
      <c r="A24" s="363" t="s">
        <v>279</v>
      </c>
      <c r="B24" s="566">
        <v>2011</v>
      </c>
      <c r="C24" s="566">
        <v>2012</v>
      </c>
      <c r="D24" s="566">
        <v>2013</v>
      </c>
      <c r="E24" s="567">
        <v>2014</v>
      </c>
      <c r="F24" s="364">
        <v>2015</v>
      </c>
    </row>
    <row r="25" spans="1:6" ht="9.9499999999999993" customHeight="1" x14ac:dyDescent="0.2">
      <c r="A25" s="143" t="s">
        <v>440</v>
      </c>
      <c r="B25" s="227">
        <v>45</v>
      </c>
      <c r="C25" s="227">
        <v>0</v>
      </c>
      <c r="D25" s="227">
        <v>0</v>
      </c>
      <c r="E25" s="227">
        <v>0</v>
      </c>
      <c r="F25" s="227">
        <v>0</v>
      </c>
    </row>
    <row r="26" spans="1:6" ht="9.9499999999999993" customHeight="1" x14ac:dyDescent="0.2">
      <c r="A26" s="143" t="s">
        <v>292</v>
      </c>
      <c r="B26" s="227">
        <v>18051</v>
      </c>
      <c r="C26" s="227">
        <v>20910</v>
      </c>
      <c r="D26" s="227">
        <v>18243</v>
      </c>
      <c r="E26" s="227">
        <v>20435</v>
      </c>
      <c r="F26" s="227">
        <v>22570</v>
      </c>
    </row>
    <row r="27" spans="1:6" ht="9.9499999999999993" customHeight="1" x14ac:dyDescent="0.2">
      <c r="A27" s="143" t="s">
        <v>293</v>
      </c>
      <c r="B27" s="227">
        <v>901</v>
      </c>
      <c r="C27" s="227">
        <v>747</v>
      </c>
      <c r="D27" s="227">
        <v>799</v>
      </c>
      <c r="E27" s="227">
        <v>757</v>
      </c>
      <c r="F27" s="227">
        <v>849</v>
      </c>
    </row>
    <row r="28" spans="1:6" ht="9.9499999999999993" customHeight="1" x14ac:dyDescent="0.2">
      <c r="A28" s="201" t="s">
        <v>294</v>
      </c>
      <c r="B28" s="227">
        <v>354</v>
      </c>
      <c r="C28" s="227">
        <v>170</v>
      </c>
      <c r="D28" s="227">
        <v>283</v>
      </c>
      <c r="E28" s="227">
        <v>358</v>
      </c>
      <c r="F28" s="227">
        <v>593</v>
      </c>
    </row>
    <row r="29" spans="1:6" ht="9.9499999999999993" customHeight="1" x14ac:dyDescent="0.2">
      <c r="A29" s="201" t="s">
        <v>295</v>
      </c>
      <c r="B29" s="227">
        <v>112</v>
      </c>
      <c r="C29" s="227">
        <v>82</v>
      </c>
      <c r="D29" s="227">
        <v>119</v>
      </c>
      <c r="E29" s="227">
        <v>186</v>
      </c>
      <c r="F29" s="227">
        <v>306</v>
      </c>
    </row>
    <row r="30" spans="1:6" ht="9.9499999999999993" customHeight="1" x14ac:dyDescent="0.2">
      <c r="A30" s="201" t="s">
        <v>343</v>
      </c>
      <c r="B30" s="227">
        <v>30</v>
      </c>
      <c r="C30" s="227">
        <v>30</v>
      </c>
      <c r="D30" s="227">
        <v>30</v>
      </c>
      <c r="E30" s="227">
        <v>30</v>
      </c>
      <c r="F30" s="227">
        <v>0</v>
      </c>
    </row>
    <row r="31" spans="1:6" ht="9.9499999999999993" customHeight="1" x14ac:dyDescent="0.2">
      <c r="A31" s="201" t="s">
        <v>441</v>
      </c>
      <c r="B31" s="227">
        <v>40730</v>
      </c>
      <c r="C31" s="227">
        <v>4356</v>
      </c>
      <c r="D31" s="227">
        <v>14225</v>
      </c>
      <c r="E31" s="227">
        <v>22500</v>
      </c>
      <c r="F31" s="227">
        <v>19226</v>
      </c>
    </row>
    <row r="32" spans="1:6" ht="9.9499999999999993" customHeight="1" x14ac:dyDescent="0.2">
      <c r="A32" s="201" t="s">
        <v>296</v>
      </c>
      <c r="B32" s="227">
        <v>88</v>
      </c>
      <c r="C32" s="227">
        <v>19</v>
      </c>
      <c r="D32" s="227">
        <v>69</v>
      </c>
      <c r="E32" s="227">
        <v>72</v>
      </c>
      <c r="F32" s="227">
        <v>134</v>
      </c>
    </row>
    <row r="33" spans="1:6" ht="9.9499999999999993" customHeight="1" x14ac:dyDescent="0.2">
      <c r="A33" s="201" t="s">
        <v>917</v>
      </c>
      <c r="B33" s="227">
        <v>0</v>
      </c>
      <c r="C33" s="227">
        <v>0</v>
      </c>
      <c r="D33" s="227">
        <v>0</v>
      </c>
      <c r="E33" s="227">
        <v>0</v>
      </c>
      <c r="F33" s="227">
        <v>278</v>
      </c>
    </row>
    <row r="34" spans="1:6" ht="9.9499999999999993" customHeight="1" x14ac:dyDescent="0.2">
      <c r="A34" s="365" t="s">
        <v>338</v>
      </c>
      <c r="B34" s="380">
        <v>66</v>
      </c>
      <c r="C34" s="380">
        <v>56</v>
      </c>
      <c r="D34" s="380">
        <v>58</v>
      </c>
      <c r="E34" s="380">
        <v>68</v>
      </c>
      <c r="F34" s="380">
        <v>72</v>
      </c>
    </row>
    <row r="35" spans="1:6" ht="6.95" customHeight="1" x14ac:dyDescent="0.2">
      <c r="A35" s="289" t="s">
        <v>828</v>
      </c>
      <c r="E35" s="25"/>
      <c r="F35" s="25"/>
    </row>
    <row r="36" spans="1:6" ht="9" customHeight="1" x14ac:dyDescent="0.2">
      <c r="A36" s="289" t="s">
        <v>919</v>
      </c>
    </row>
    <row r="42" spans="1:6" s="53" customFormat="1" ht="9" customHeight="1" x14ac:dyDescent="0.2">
      <c r="A42" s="286"/>
      <c r="E42" s="287"/>
      <c r="F42" s="287"/>
    </row>
    <row r="43" spans="1:6" s="53" customFormat="1" ht="9" customHeight="1" x14ac:dyDescent="0.2">
      <c r="A43" s="286"/>
      <c r="E43" s="287"/>
      <c r="F43" s="287"/>
    </row>
    <row r="44" spans="1:6" s="53" customFormat="1" ht="9" customHeight="1" x14ac:dyDescent="0.2">
      <c r="A44" s="286"/>
      <c r="E44" s="287"/>
      <c r="F44" s="287"/>
    </row>
    <row r="45" spans="1:6" s="53" customFormat="1" ht="9" customHeight="1" x14ac:dyDescent="0.2">
      <c r="A45" s="286"/>
      <c r="E45" s="287"/>
      <c r="F45" s="287"/>
    </row>
  </sheetData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5"/>
  <sheetViews>
    <sheetView topLeftCell="A5"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15.140625" style="25" customWidth="1"/>
    <col min="2" max="6" width="8.85546875" style="25" customWidth="1"/>
    <col min="7" max="16384" width="9.140625" style="25"/>
  </cols>
  <sheetData>
    <row r="1" spans="1:8" ht="9.9499999999999993" customHeight="1" x14ac:dyDescent="0.2">
      <c r="A1" s="118" t="s">
        <v>911</v>
      </c>
    </row>
    <row r="2" spans="1:8" ht="6" customHeight="1" x14ac:dyDescent="0.2">
      <c r="E2" s="133"/>
      <c r="F2" s="148" t="s">
        <v>278</v>
      </c>
    </row>
    <row r="3" spans="1:8" ht="12.95" customHeight="1" x14ac:dyDescent="0.2">
      <c r="A3" s="363" t="s">
        <v>279</v>
      </c>
      <c r="B3" s="563">
        <v>2011</v>
      </c>
      <c r="C3" s="563">
        <v>2012</v>
      </c>
      <c r="D3" s="563">
        <v>2013</v>
      </c>
      <c r="E3" s="564">
        <v>2014</v>
      </c>
      <c r="F3" s="361">
        <v>2015</v>
      </c>
    </row>
    <row r="4" spans="1:8" ht="9.9499999999999993" customHeight="1" x14ac:dyDescent="0.2">
      <c r="A4" s="143" t="s">
        <v>297</v>
      </c>
      <c r="B4" s="227">
        <v>8188</v>
      </c>
      <c r="C4" s="227">
        <v>7551</v>
      </c>
      <c r="D4" s="227">
        <v>9716</v>
      </c>
      <c r="E4" s="227">
        <v>63066</v>
      </c>
      <c r="F4" s="227">
        <v>63219</v>
      </c>
      <c r="H4" s="120"/>
    </row>
    <row r="5" spans="1:8" ht="9.9499999999999993" customHeight="1" x14ac:dyDescent="0.2">
      <c r="A5" s="143" t="s">
        <v>298</v>
      </c>
      <c r="B5" s="227">
        <v>155</v>
      </c>
      <c r="C5" s="227">
        <v>8</v>
      </c>
      <c r="D5" s="227">
        <v>35</v>
      </c>
      <c r="E5" s="227">
        <v>39</v>
      </c>
      <c r="F5" s="227">
        <v>39</v>
      </c>
      <c r="H5" s="120"/>
    </row>
    <row r="6" spans="1:8" ht="9.9499999999999993" customHeight="1" x14ac:dyDescent="0.2">
      <c r="A6" s="143" t="s">
        <v>299</v>
      </c>
      <c r="B6" s="227">
        <v>130</v>
      </c>
      <c r="C6" s="227">
        <v>101</v>
      </c>
      <c r="D6" s="227">
        <v>397</v>
      </c>
      <c r="E6" s="227">
        <v>499</v>
      </c>
      <c r="F6" s="227">
        <v>1719</v>
      </c>
      <c r="H6" s="120"/>
    </row>
    <row r="7" spans="1:8" ht="9.9499999999999993" customHeight="1" x14ac:dyDescent="0.2">
      <c r="A7" s="143" t="s">
        <v>300</v>
      </c>
      <c r="B7" s="227">
        <v>17841</v>
      </c>
      <c r="C7" s="227">
        <v>18607</v>
      </c>
      <c r="D7" s="227">
        <v>11984</v>
      </c>
      <c r="E7" s="227">
        <v>16809</v>
      </c>
      <c r="F7" s="227">
        <v>17301</v>
      </c>
      <c r="H7" s="120"/>
    </row>
    <row r="8" spans="1:8" ht="9.9499999999999993" customHeight="1" x14ac:dyDescent="0.2">
      <c r="A8" s="143" t="s">
        <v>313</v>
      </c>
      <c r="B8" s="227">
        <v>49397</v>
      </c>
      <c r="C8" s="227">
        <v>44205</v>
      </c>
      <c r="D8" s="227">
        <v>35698</v>
      </c>
      <c r="E8" s="227">
        <v>46080</v>
      </c>
      <c r="F8" s="227">
        <v>50941</v>
      </c>
      <c r="H8" s="120"/>
    </row>
    <row r="9" spans="1:8" ht="9.9499999999999993" customHeight="1" x14ac:dyDescent="0.2">
      <c r="A9" s="143" t="s">
        <v>301</v>
      </c>
      <c r="B9" s="227">
        <v>16489</v>
      </c>
      <c r="C9" s="227">
        <v>13729</v>
      </c>
      <c r="D9" s="227">
        <v>10815</v>
      </c>
      <c r="E9" s="227">
        <v>15933</v>
      </c>
      <c r="F9" s="227">
        <v>16147</v>
      </c>
      <c r="H9" s="120"/>
    </row>
    <row r="10" spans="1:8" ht="9.9499999999999993" customHeight="1" x14ac:dyDescent="0.2">
      <c r="A10" s="143" t="s">
        <v>431</v>
      </c>
      <c r="B10" s="227">
        <v>29257108</v>
      </c>
      <c r="C10" s="227">
        <v>27674454</v>
      </c>
      <c r="D10" s="227">
        <v>28170950</v>
      </c>
      <c r="E10" s="227">
        <v>26884220</v>
      </c>
      <c r="F10" s="227">
        <v>20714441</v>
      </c>
      <c r="H10" s="120"/>
    </row>
    <row r="11" spans="1:8" ht="9.9499999999999993" customHeight="1" x14ac:dyDescent="0.2">
      <c r="A11" s="143" t="s">
        <v>302</v>
      </c>
      <c r="B11" s="227">
        <v>388</v>
      </c>
      <c r="C11" s="227">
        <v>770</v>
      </c>
      <c r="D11" s="227">
        <v>665</v>
      </c>
      <c r="E11" s="227">
        <v>634</v>
      </c>
      <c r="F11" s="227">
        <v>612</v>
      </c>
      <c r="H11" s="120"/>
    </row>
    <row r="12" spans="1:8" ht="9.9499999999999993" customHeight="1" x14ac:dyDescent="0.2">
      <c r="A12" s="143" t="s">
        <v>303</v>
      </c>
      <c r="B12" s="227">
        <v>54031</v>
      </c>
      <c r="C12" s="227">
        <v>29287</v>
      </c>
      <c r="D12" s="227">
        <v>69772</v>
      </c>
      <c r="E12" s="227">
        <v>75462</v>
      </c>
      <c r="F12" s="227">
        <v>67800</v>
      </c>
      <c r="H12" s="120"/>
    </row>
    <row r="13" spans="1:8" ht="9.9499999999999993" customHeight="1" x14ac:dyDescent="0.2">
      <c r="A13" s="143" t="s">
        <v>304</v>
      </c>
      <c r="B13" s="227">
        <v>105</v>
      </c>
      <c r="C13" s="227">
        <v>51</v>
      </c>
      <c r="D13" s="227">
        <v>47</v>
      </c>
      <c r="E13" s="227">
        <v>75</v>
      </c>
      <c r="F13" s="227">
        <v>87</v>
      </c>
      <c r="H13" s="120"/>
    </row>
    <row r="14" spans="1:8" ht="9.9499999999999993" customHeight="1" x14ac:dyDescent="0.2">
      <c r="A14" s="143" t="s">
        <v>305</v>
      </c>
      <c r="B14" s="227">
        <v>18227</v>
      </c>
      <c r="C14" s="227">
        <v>3076</v>
      </c>
      <c r="D14" s="227">
        <v>10689</v>
      </c>
      <c r="E14" s="227">
        <v>13134</v>
      </c>
      <c r="F14" s="227">
        <v>10652</v>
      </c>
      <c r="H14" s="120"/>
    </row>
    <row r="15" spans="1:8" ht="9.9499999999999993" customHeight="1" x14ac:dyDescent="0.2">
      <c r="A15" s="143" t="s">
        <v>306</v>
      </c>
      <c r="B15" s="227">
        <v>11673</v>
      </c>
      <c r="C15" s="227">
        <v>14718</v>
      </c>
      <c r="D15" s="227">
        <v>10699</v>
      </c>
      <c r="E15" s="227">
        <v>10729</v>
      </c>
      <c r="F15" s="227">
        <v>12397</v>
      </c>
      <c r="H15" s="120"/>
    </row>
    <row r="16" spans="1:8" ht="9.9499999999999993" customHeight="1" x14ac:dyDescent="0.2">
      <c r="A16" s="143" t="s">
        <v>314</v>
      </c>
      <c r="B16" s="227">
        <v>884</v>
      </c>
      <c r="C16" s="227">
        <v>270</v>
      </c>
      <c r="D16" s="227">
        <v>386</v>
      </c>
      <c r="E16" s="227">
        <v>638</v>
      </c>
      <c r="F16" s="227">
        <v>3304</v>
      </c>
      <c r="H16" s="120"/>
    </row>
    <row r="17" spans="1:8" ht="9.9499999999999993" customHeight="1" x14ac:dyDescent="0.2">
      <c r="A17" s="143" t="s">
        <v>315</v>
      </c>
      <c r="B17" s="227">
        <v>49219</v>
      </c>
      <c r="C17" s="227">
        <v>46165</v>
      </c>
      <c r="D17" s="227">
        <v>30850</v>
      </c>
      <c r="E17" s="227">
        <v>48834</v>
      </c>
      <c r="F17" s="227">
        <v>55300</v>
      </c>
      <c r="H17" s="120"/>
    </row>
    <row r="18" spans="1:8" ht="9.9499999999999993" customHeight="1" x14ac:dyDescent="0.2">
      <c r="A18" s="143" t="s">
        <v>316</v>
      </c>
      <c r="B18" s="227">
        <v>184</v>
      </c>
      <c r="C18" s="227">
        <v>19</v>
      </c>
      <c r="D18" s="227">
        <v>162</v>
      </c>
      <c r="E18" s="227">
        <v>150</v>
      </c>
      <c r="F18" s="227">
        <v>212</v>
      </c>
      <c r="H18" s="120"/>
    </row>
    <row r="19" spans="1:8" ht="9.9499999999999993" customHeight="1" x14ac:dyDescent="0.2">
      <c r="A19" s="143" t="s">
        <v>317</v>
      </c>
      <c r="B19" s="227">
        <v>5949</v>
      </c>
      <c r="C19" s="227">
        <v>5883</v>
      </c>
      <c r="D19" s="227">
        <v>6968</v>
      </c>
      <c r="E19" s="227">
        <v>3930</v>
      </c>
      <c r="F19" s="227">
        <v>7270</v>
      </c>
      <c r="H19" s="120"/>
    </row>
    <row r="20" spans="1:8" ht="9.9499999999999993" customHeight="1" x14ac:dyDescent="0.2">
      <c r="A20" s="143" t="s">
        <v>307</v>
      </c>
      <c r="B20" s="227">
        <v>10</v>
      </c>
      <c r="C20" s="227">
        <v>0</v>
      </c>
      <c r="D20" s="227">
        <v>0</v>
      </c>
      <c r="E20" s="227">
        <v>0</v>
      </c>
      <c r="F20" s="227">
        <v>0</v>
      </c>
      <c r="H20" s="120"/>
    </row>
    <row r="21" spans="1:8" ht="9.9499999999999993" customHeight="1" x14ac:dyDescent="0.2">
      <c r="A21" s="201" t="s">
        <v>308</v>
      </c>
      <c r="B21" s="227">
        <v>295096</v>
      </c>
      <c r="C21" s="227">
        <v>314615</v>
      </c>
      <c r="D21" s="227">
        <v>224794</v>
      </c>
      <c r="E21" s="227">
        <v>250256</v>
      </c>
      <c r="F21" s="227">
        <v>293129</v>
      </c>
      <c r="H21" s="120"/>
    </row>
    <row r="22" spans="1:8" ht="9.9499999999999993" customHeight="1" x14ac:dyDescent="0.2">
      <c r="A22" s="118" t="s">
        <v>911</v>
      </c>
      <c r="H22" s="120"/>
    </row>
    <row r="23" spans="1:8" ht="6" customHeight="1" x14ac:dyDescent="0.2">
      <c r="E23" s="133"/>
      <c r="F23" s="148" t="s">
        <v>287</v>
      </c>
      <c r="H23" s="120"/>
    </row>
    <row r="24" spans="1:8" ht="12.95" customHeight="1" x14ac:dyDescent="0.2">
      <c r="A24" s="363" t="s">
        <v>279</v>
      </c>
      <c r="B24" s="563">
        <v>2011</v>
      </c>
      <c r="C24" s="563">
        <v>2012</v>
      </c>
      <c r="D24" s="563">
        <v>2013</v>
      </c>
      <c r="E24" s="564">
        <v>2014</v>
      </c>
      <c r="F24" s="361">
        <v>2015</v>
      </c>
      <c r="H24" s="120"/>
    </row>
    <row r="25" spans="1:8" ht="9.9499999999999993" customHeight="1" x14ac:dyDescent="0.2">
      <c r="A25" s="201" t="s">
        <v>318</v>
      </c>
      <c r="B25" s="227">
        <v>4699</v>
      </c>
      <c r="C25" s="227">
        <v>5195</v>
      </c>
      <c r="D25" s="227">
        <v>6378</v>
      </c>
      <c r="E25" s="227">
        <v>6003</v>
      </c>
      <c r="F25" s="227">
        <v>6675</v>
      </c>
      <c r="H25" s="120"/>
    </row>
    <row r="26" spans="1:8" ht="9.9499999999999993" customHeight="1" x14ac:dyDescent="0.2">
      <c r="A26" s="201" t="s">
        <v>319</v>
      </c>
      <c r="B26" s="227">
        <v>3216</v>
      </c>
      <c r="C26" s="227">
        <v>1967</v>
      </c>
      <c r="D26" s="227">
        <v>2904</v>
      </c>
      <c r="E26" s="227">
        <v>3560</v>
      </c>
      <c r="F26" s="227">
        <v>7591</v>
      </c>
      <c r="H26" s="120"/>
    </row>
    <row r="27" spans="1:8" ht="9.9499999999999993" customHeight="1" x14ac:dyDescent="0.2">
      <c r="A27" s="201" t="s">
        <v>320</v>
      </c>
      <c r="B27" s="227">
        <v>2697</v>
      </c>
      <c r="C27" s="227">
        <v>2200</v>
      </c>
      <c r="D27" s="227">
        <v>2608</v>
      </c>
      <c r="E27" s="227">
        <v>3751</v>
      </c>
      <c r="F27" s="227">
        <v>5786</v>
      </c>
      <c r="H27" s="120"/>
    </row>
    <row r="28" spans="1:8" ht="9.9499999999999993" customHeight="1" x14ac:dyDescent="0.2">
      <c r="A28" s="201" t="s">
        <v>344</v>
      </c>
      <c r="B28" s="227">
        <v>1050</v>
      </c>
      <c r="C28" s="227">
        <v>1050</v>
      </c>
      <c r="D28" s="227">
        <v>1050</v>
      </c>
      <c r="E28" s="227">
        <v>1050</v>
      </c>
      <c r="F28" s="227">
        <v>0</v>
      </c>
      <c r="H28" s="120"/>
    </row>
    <row r="29" spans="1:8" ht="9.9499999999999993" customHeight="1" x14ac:dyDescent="0.2">
      <c r="A29" s="201" t="s">
        <v>309</v>
      </c>
      <c r="B29" s="227">
        <v>33393</v>
      </c>
      <c r="C29" s="227">
        <v>1650</v>
      </c>
      <c r="D29" s="227">
        <v>8749</v>
      </c>
      <c r="E29" s="227">
        <v>11301</v>
      </c>
      <c r="F29" s="227">
        <v>15800</v>
      </c>
      <c r="H29" s="120"/>
    </row>
    <row r="30" spans="1:8" ht="9.9499999999999993" customHeight="1" x14ac:dyDescent="0.2">
      <c r="A30" s="201" t="s">
        <v>310</v>
      </c>
      <c r="B30" s="227">
        <v>276</v>
      </c>
      <c r="C30" s="227">
        <v>29</v>
      </c>
      <c r="D30" s="227">
        <v>212</v>
      </c>
      <c r="E30" s="227">
        <v>218</v>
      </c>
      <c r="F30" s="227">
        <v>453</v>
      </c>
      <c r="H30" s="120"/>
    </row>
    <row r="31" spans="1:8" ht="9.9499999999999993" customHeight="1" x14ac:dyDescent="0.2">
      <c r="A31" s="201" t="s">
        <v>918</v>
      </c>
      <c r="B31" s="227">
        <v>0</v>
      </c>
      <c r="C31" s="227">
        <v>0</v>
      </c>
      <c r="D31" s="227">
        <v>0</v>
      </c>
      <c r="E31" s="227">
        <v>0</v>
      </c>
      <c r="F31" s="227">
        <v>550</v>
      </c>
      <c r="H31" s="120"/>
    </row>
    <row r="32" spans="1:8" ht="9.9499999999999993" customHeight="1" x14ac:dyDescent="0.2">
      <c r="A32" s="365" t="s">
        <v>339</v>
      </c>
      <c r="B32" s="380">
        <v>4374</v>
      </c>
      <c r="C32" s="380">
        <v>4570</v>
      </c>
      <c r="D32" s="380">
        <v>4572</v>
      </c>
      <c r="E32" s="380">
        <v>5032</v>
      </c>
      <c r="F32" s="380">
        <v>5380</v>
      </c>
      <c r="H32" s="120"/>
    </row>
    <row r="33" spans="1:1" ht="6.95" customHeight="1" x14ac:dyDescent="0.2">
      <c r="A33" s="289" t="s">
        <v>828</v>
      </c>
    </row>
    <row r="34" spans="1:1" ht="9" customHeight="1" x14ac:dyDescent="0.2">
      <c r="A34" s="289" t="s">
        <v>920</v>
      </c>
    </row>
    <row r="35" spans="1:1" ht="9" customHeight="1" x14ac:dyDescent="0.2">
      <c r="A35" s="50"/>
    </row>
  </sheetData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4"/>
  <sheetViews>
    <sheetView zoomScale="200" zoomScaleNormal="200" workbookViewId="0">
      <selection activeCell="F17" sqref="F17"/>
    </sheetView>
  </sheetViews>
  <sheetFormatPr defaultColWidth="9.140625" defaultRowHeight="9" customHeight="1" x14ac:dyDescent="0.15"/>
  <cols>
    <col min="1" max="1" width="15.140625" style="22" customWidth="1"/>
    <col min="2" max="6" width="8.85546875" style="22" customWidth="1"/>
    <col min="7" max="16384" width="9.140625" style="22"/>
  </cols>
  <sheetData>
    <row r="1" spans="1:6" ht="9.9499999999999993" customHeight="1" x14ac:dyDescent="0.15">
      <c r="A1" s="118" t="s">
        <v>912</v>
      </c>
      <c r="B1" s="25"/>
      <c r="C1" s="25"/>
      <c r="D1" s="25"/>
      <c r="E1" s="133"/>
      <c r="F1" s="133"/>
    </row>
    <row r="2" spans="1:6" ht="6" customHeight="1" x14ac:dyDescent="0.15">
      <c r="A2" s="25"/>
      <c r="B2" s="25"/>
      <c r="C2" s="25"/>
      <c r="D2" s="25"/>
      <c r="E2" s="133"/>
      <c r="F2" s="148" t="s">
        <v>278</v>
      </c>
    </row>
    <row r="3" spans="1:6" ht="12.95" customHeight="1" x14ac:dyDescent="0.15">
      <c r="A3" s="363" t="s">
        <v>435</v>
      </c>
      <c r="B3" s="563">
        <v>2011</v>
      </c>
      <c r="C3" s="563">
        <v>2012</v>
      </c>
      <c r="D3" s="563">
        <v>2013</v>
      </c>
      <c r="E3" s="564">
        <v>2014</v>
      </c>
      <c r="F3" s="361">
        <v>2015</v>
      </c>
    </row>
    <row r="4" spans="1:6" ht="9.9499999999999993" customHeight="1" x14ac:dyDescent="0.15">
      <c r="A4" s="143" t="s">
        <v>280</v>
      </c>
      <c r="B4" s="193">
        <v>5903</v>
      </c>
      <c r="C4" s="193">
        <v>4991</v>
      </c>
      <c r="D4" s="193">
        <v>9287</v>
      </c>
      <c r="E4" s="193">
        <v>40680</v>
      </c>
      <c r="F4" s="193">
        <v>82482</v>
      </c>
    </row>
    <row r="5" spans="1:6" ht="9.9499999999999993" customHeight="1" x14ac:dyDescent="0.15">
      <c r="A5" s="143" t="s">
        <v>281</v>
      </c>
      <c r="B5" s="193">
        <v>162</v>
      </c>
      <c r="C5" s="193">
        <v>10</v>
      </c>
      <c r="D5" s="193">
        <v>41</v>
      </c>
      <c r="E5" s="193">
        <v>45</v>
      </c>
      <c r="F5" s="193">
        <v>38</v>
      </c>
    </row>
    <row r="6" spans="1:6" ht="9.9499999999999993" customHeight="1" x14ac:dyDescent="0.15">
      <c r="A6" s="143" t="s">
        <v>442</v>
      </c>
      <c r="B6" s="193">
        <v>194</v>
      </c>
      <c r="C6" s="193">
        <v>152</v>
      </c>
      <c r="D6" s="193">
        <v>579</v>
      </c>
      <c r="E6" s="193">
        <v>663</v>
      </c>
      <c r="F6" s="193">
        <v>2073</v>
      </c>
    </row>
    <row r="7" spans="1:6" ht="9.9499999999999993" customHeight="1" x14ac:dyDescent="0.15">
      <c r="A7" s="143" t="s">
        <v>436</v>
      </c>
      <c r="B7" s="193">
        <v>7420</v>
      </c>
      <c r="C7" s="193">
        <v>7737</v>
      </c>
      <c r="D7" s="193">
        <v>6071</v>
      </c>
      <c r="E7" s="193">
        <v>10263</v>
      </c>
      <c r="F7" s="193">
        <v>10502</v>
      </c>
    </row>
    <row r="8" spans="1:6" ht="9.9499999999999993" customHeight="1" x14ac:dyDescent="0.15">
      <c r="A8" s="143" t="s">
        <v>282</v>
      </c>
      <c r="B8" s="193">
        <v>17109</v>
      </c>
      <c r="C8" s="193">
        <v>22040</v>
      </c>
      <c r="D8" s="193">
        <v>16464</v>
      </c>
      <c r="E8" s="193">
        <v>30238</v>
      </c>
      <c r="F8" s="193">
        <v>37889</v>
      </c>
    </row>
    <row r="9" spans="1:6" ht="9.9499999999999993" customHeight="1" x14ac:dyDescent="0.15">
      <c r="A9" s="143" t="s">
        <v>283</v>
      </c>
      <c r="B9" s="193">
        <v>4959</v>
      </c>
      <c r="C9" s="193">
        <v>14743</v>
      </c>
      <c r="D9" s="193">
        <v>5964</v>
      </c>
      <c r="E9" s="193">
        <v>12262</v>
      </c>
      <c r="F9" s="193">
        <v>13859</v>
      </c>
    </row>
    <row r="10" spans="1:6" ht="9.9499999999999993" customHeight="1" x14ac:dyDescent="0.15">
      <c r="A10" s="143" t="s">
        <v>284</v>
      </c>
      <c r="B10" s="237">
        <v>1785426</v>
      </c>
      <c r="C10" s="237">
        <v>1627103</v>
      </c>
      <c r="D10" s="237">
        <v>1707358</v>
      </c>
      <c r="E10" s="237">
        <v>1665818</v>
      </c>
      <c r="F10" s="237">
        <v>1643491</v>
      </c>
    </row>
    <row r="11" spans="1:6" ht="9.9499999999999993" customHeight="1" x14ac:dyDescent="0.15">
      <c r="A11" s="143" t="s">
        <v>285</v>
      </c>
      <c r="B11" s="193">
        <v>464</v>
      </c>
      <c r="C11" s="193">
        <v>919</v>
      </c>
      <c r="D11" s="193">
        <v>903</v>
      </c>
      <c r="E11" s="193">
        <v>896</v>
      </c>
      <c r="F11" s="193">
        <v>1043</v>
      </c>
    </row>
    <row r="12" spans="1:6" ht="9.9499999999999993" customHeight="1" x14ac:dyDescent="0.15">
      <c r="A12" s="143" t="s">
        <v>286</v>
      </c>
      <c r="B12" s="193">
        <v>28115</v>
      </c>
      <c r="C12" s="193">
        <v>16191</v>
      </c>
      <c r="D12" s="193">
        <v>45877</v>
      </c>
      <c r="E12" s="193">
        <v>43705</v>
      </c>
      <c r="F12" s="193">
        <v>43713</v>
      </c>
    </row>
    <row r="13" spans="1:6" ht="9.9499999999999993" customHeight="1" x14ac:dyDescent="0.15">
      <c r="A13" s="143" t="s">
        <v>437</v>
      </c>
      <c r="B13" s="193">
        <v>149</v>
      </c>
      <c r="C13" s="193">
        <v>248</v>
      </c>
      <c r="D13" s="193">
        <v>121</v>
      </c>
      <c r="E13" s="193">
        <v>145</v>
      </c>
      <c r="F13" s="193">
        <v>180</v>
      </c>
    </row>
    <row r="14" spans="1:6" ht="9.9499999999999993" customHeight="1" x14ac:dyDescent="0.15">
      <c r="A14" s="143" t="s">
        <v>438</v>
      </c>
      <c r="B14" s="193">
        <v>27011</v>
      </c>
      <c r="C14" s="193">
        <v>6350</v>
      </c>
      <c r="D14" s="193">
        <v>23677</v>
      </c>
      <c r="E14" s="193">
        <v>16071</v>
      </c>
      <c r="F14" s="193">
        <v>21262</v>
      </c>
    </row>
    <row r="15" spans="1:6" ht="9.9499999999999993" customHeight="1" x14ac:dyDescent="0.15">
      <c r="A15" s="143" t="s">
        <v>439</v>
      </c>
      <c r="B15" s="193">
        <v>15519</v>
      </c>
      <c r="C15" s="193">
        <v>22520</v>
      </c>
      <c r="D15" s="193">
        <v>11098</v>
      </c>
      <c r="E15" s="193">
        <v>11717</v>
      </c>
      <c r="F15" s="193">
        <v>15824</v>
      </c>
    </row>
    <row r="16" spans="1:6" ht="9.9499999999999993" customHeight="1" x14ac:dyDescent="0.15">
      <c r="A16" s="143" t="s">
        <v>288</v>
      </c>
      <c r="B16" s="193">
        <v>419</v>
      </c>
      <c r="C16" s="193">
        <v>105</v>
      </c>
      <c r="D16" s="193">
        <v>244</v>
      </c>
      <c r="E16" s="193">
        <v>576</v>
      </c>
      <c r="F16" s="193">
        <v>3262</v>
      </c>
    </row>
    <row r="17" spans="1:6" ht="9.9499999999999993" customHeight="1" x14ac:dyDescent="0.15">
      <c r="A17" s="143" t="s">
        <v>289</v>
      </c>
      <c r="B17" s="193">
        <v>12988</v>
      </c>
      <c r="C17" s="193">
        <v>18111</v>
      </c>
      <c r="D17" s="193">
        <v>7396</v>
      </c>
      <c r="E17" s="193">
        <v>15314</v>
      </c>
      <c r="F17" s="193">
        <v>24871</v>
      </c>
    </row>
    <row r="18" spans="1:6" ht="9.9499999999999993" customHeight="1" x14ac:dyDescent="0.15">
      <c r="A18" s="143" t="s">
        <v>290</v>
      </c>
      <c r="B18" s="193">
        <v>56</v>
      </c>
      <c r="C18" s="193">
        <v>6</v>
      </c>
      <c r="D18" s="193">
        <v>72</v>
      </c>
      <c r="E18" s="193">
        <v>131</v>
      </c>
      <c r="F18" s="193">
        <v>124</v>
      </c>
    </row>
    <row r="19" spans="1:6" ht="9.9499999999999993" customHeight="1" x14ac:dyDescent="0.15">
      <c r="A19" s="201" t="s">
        <v>291</v>
      </c>
      <c r="B19" s="193">
        <v>3573</v>
      </c>
      <c r="C19" s="193">
        <v>3933</v>
      </c>
      <c r="D19" s="193">
        <v>4774</v>
      </c>
      <c r="E19" s="193">
        <v>2632</v>
      </c>
      <c r="F19" s="193">
        <v>7200</v>
      </c>
    </row>
    <row r="20" spans="1:6" ht="9.9499999999999993" customHeight="1" x14ac:dyDescent="0.15">
      <c r="A20" s="201" t="s">
        <v>440</v>
      </c>
      <c r="B20" s="193">
        <v>10</v>
      </c>
      <c r="C20" s="193">
        <v>0</v>
      </c>
      <c r="D20" s="193">
        <v>0</v>
      </c>
      <c r="E20" s="193">
        <v>0</v>
      </c>
      <c r="F20" s="193">
        <v>0</v>
      </c>
    </row>
    <row r="21" spans="1:6" ht="9.9499999999999993" customHeight="1" x14ac:dyDescent="0.15">
      <c r="A21" s="201" t="s">
        <v>292</v>
      </c>
      <c r="B21" s="237">
        <v>49532</v>
      </c>
      <c r="C21" s="237">
        <v>139152</v>
      </c>
      <c r="D21" s="237">
        <v>100643</v>
      </c>
      <c r="E21" s="237">
        <v>85151</v>
      </c>
      <c r="F21" s="237">
        <v>99377</v>
      </c>
    </row>
    <row r="22" spans="1:6" ht="9.9499999999999993" customHeight="1" x14ac:dyDescent="0.15">
      <c r="A22" s="118" t="s">
        <v>912</v>
      </c>
      <c r="B22" s="25"/>
      <c r="C22" s="25"/>
      <c r="D22" s="25"/>
      <c r="E22" s="133"/>
      <c r="F22" s="133"/>
    </row>
    <row r="23" spans="1:6" ht="6" customHeight="1" x14ac:dyDescent="0.15">
      <c r="A23" s="25"/>
      <c r="B23" s="25"/>
      <c r="C23" s="25"/>
      <c r="D23" s="25"/>
      <c r="E23" s="133"/>
      <c r="F23" s="148" t="s">
        <v>287</v>
      </c>
    </row>
    <row r="24" spans="1:6" ht="12.95" customHeight="1" x14ac:dyDescent="0.15">
      <c r="A24" s="363" t="s">
        <v>435</v>
      </c>
      <c r="B24" s="563">
        <v>2011</v>
      </c>
      <c r="C24" s="563">
        <v>2012</v>
      </c>
      <c r="D24" s="563">
        <v>2013</v>
      </c>
      <c r="E24" s="564">
        <v>2014</v>
      </c>
      <c r="F24" s="361">
        <v>2015</v>
      </c>
    </row>
    <row r="25" spans="1:6" ht="9.9499999999999993" customHeight="1" x14ac:dyDescent="0.15">
      <c r="A25" s="201" t="s">
        <v>293</v>
      </c>
      <c r="B25" s="193">
        <v>1171</v>
      </c>
      <c r="C25" s="193">
        <v>1405</v>
      </c>
      <c r="D25" s="193">
        <v>1994</v>
      </c>
      <c r="E25" s="193">
        <v>2504</v>
      </c>
      <c r="F25" s="193">
        <v>2856</v>
      </c>
    </row>
    <row r="26" spans="1:6" ht="9.9499999999999993" customHeight="1" x14ac:dyDescent="0.15">
      <c r="A26" s="201" t="s">
        <v>294</v>
      </c>
      <c r="B26" s="193">
        <v>2116</v>
      </c>
      <c r="C26" s="193">
        <v>1470</v>
      </c>
      <c r="D26" s="193">
        <v>1904</v>
      </c>
      <c r="E26" s="193">
        <v>2767</v>
      </c>
      <c r="F26" s="193">
        <v>7023</v>
      </c>
    </row>
    <row r="27" spans="1:6" ht="9.9499999999999993" customHeight="1" x14ac:dyDescent="0.15">
      <c r="A27" s="201" t="s">
        <v>295</v>
      </c>
      <c r="B27" s="193">
        <v>857</v>
      </c>
      <c r="C27" s="193">
        <v>963</v>
      </c>
      <c r="D27" s="193">
        <v>1424</v>
      </c>
      <c r="E27" s="193">
        <v>1722</v>
      </c>
      <c r="F27" s="193">
        <v>2907</v>
      </c>
    </row>
    <row r="28" spans="1:6" ht="9.9499999999999993" customHeight="1" x14ac:dyDescent="0.15">
      <c r="A28" s="201" t="s">
        <v>343</v>
      </c>
      <c r="B28" s="193">
        <v>367</v>
      </c>
      <c r="C28" s="193">
        <v>567</v>
      </c>
      <c r="D28" s="193">
        <v>864</v>
      </c>
      <c r="E28" s="193">
        <v>578</v>
      </c>
      <c r="F28" s="193">
        <v>0</v>
      </c>
    </row>
    <row r="29" spans="1:6" ht="9.9499999999999993" customHeight="1" x14ac:dyDescent="0.15">
      <c r="A29" s="201" t="s">
        <v>441</v>
      </c>
      <c r="B29" s="193">
        <v>16318</v>
      </c>
      <c r="C29" s="193">
        <v>908</v>
      </c>
      <c r="D29" s="193">
        <v>4250</v>
      </c>
      <c r="E29" s="193">
        <v>5657</v>
      </c>
      <c r="F29" s="193">
        <v>10990</v>
      </c>
    </row>
    <row r="30" spans="1:6" ht="9.9499999999999993" customHeight="1" x14ac:dyDescent="0.15">
      <c r="A30" s="201" t="s">
        <v>296</v>
      </c>
      <c r="B30" s="193">
        <v>2112</v>
      </c>
      <c r="C30" s="193">
        <v>276</v>
      </c>
      <c r="D30" s="193">
        <v>2685</v>
      </c>
      <c r="E30" s="193">
        <v>2783</v>
      </c>
      <c r="F30" s="193">
        <v>8334</v>
      </c>
    </row>
    <row r="31" spans="1:6" ht="9.9499999999999993" customHeight="1" x14ac:dyDescent="0.15">
      <c r="A31" s="201" t="s">
        <v>798</v>
      </c>
      <c r="B31" s="193">
        <v>0</v>
      </c>
      <c r="C31" s="193">
        <v>0</v>
      </c>
      <c r="D31" s="193">
        <v>0</v>
      </c>
      <c r="E31" s="193">
        <v>0</v>
      </c>
      <c r="F31" s="193">
        <v>739</v>
      </c>
    </row>
    <row r="32" spans="1:6" ht="9.9499999999999993" customHeight="1" x14ac:dyDescent="0.15">
      <c r="A32" s="365" t="s">
        <v>338</v>
      </c>
      <c r="B32" s="368">
        <v>1050</v>
      </c>
      <c r="C32" s="368">
        <v>3010</v>
      </c>
      <c r="D32" s="368">
        <v>4376</v>
      </c>
      <c r="E32" s="368">
        <v>4445</v>
      </c>
      <c r="F32" s="368">
        <v>4777</v>
      </c>
    </row>
    <row r="33" spans="1:1" s="25" customFormat="1" ht="6.95" customHeight="1" x14ac:dyDescent="0.2">
      <c r="A33" s="289" t="s">
        <v>828</v>
      </c>
    </row>
    <row r="34" spans="1:1" ht="9" customHeight="1" x14ac:dyDescent="0.15">
      <c r="A34" s="289" t="s">
        <v>921</v>
      </c>
    </row>
  </sheetData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5"/>
  <sheetViews>
    <sheetView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15.140625" style="92" customWidth="1"/>
    <col min="2" max="6" width="8.85546875" style="25" customWidth="1"/>
    <col min="7" max="7" width="9.85546875" style="25" bestFit="1" customWidth="1"/>
    <col min="8" max="16384" width="9.140625" style="25"/>
  </cols>
  <sheetData>
    <row r="1" spans="1:6" ht="9.9499999999999993" customHeight="1" x14ac:dyDescent="0.2">
      <c r="A1" s="117" t="s">
        <v>311</v>
      </c>
    </row>
    <row r="2" spans="1:6" ht="9.9499999999999993" customHeight="1" x14ac:dyDescent="0.2">
      <c r="A2" s="118" t="s">
        <v>913</v>
      </c>
    </row>
    <row r="3" spans="1:6" ht="12.95" customHeight="1" x14ac:dyDescent="0.2">
      <c r="A3" s="363" t="s">
        <v>0</v>
      </c>
      <c r="B3" s="563">
        <v>2011</v>
      </c>
      <c r="C3" s="563">
        <v>2012</v>
      </c>
      <c r="D3" s="563">
        <v>2013</v>
      </c>
      <c r="E3" s="564">
        <v>2014</v>
      </c>
      <c r="F3" s="361">
        <v>2015</v>
      </c>
    </row>
    <row r="4" spans="1:6" ht="9.9499999999999993" customHeight="1" x14ac:dyDescent="0.2">
      <c r="A4" s="143" t="s">
        <v>1</v>
      </c>
      <c r="B4" s="237">
        <v>10862</v>
      </c>
      <c r="C4" s="237">
        <v>11276</v>
      </c>
      <c r="D4" s="237">
        <v>0</v>
      </c>
      <c r="E4" s="237">
        <v>0</v>
      </c>
      <c r="F4" s="237">
        <v>0</v>
      </c>
    </row>
    <row r="5" spans="1:6" ht="9.9499999999999993" customHeight="1" x14ac:dyDescent="0.2">
      <c r="A5" s="143" t="s">
        <v>2</v>
      </c>
      <c r="B5" s="237">
        <v>1268304</v>
      </c>
      <c r="C5" s="237">
        <v>1221266</v>
      </c>
      <c r="D5" s="237">
        <v>1251723</v>
      </c>
      <c r="E5" s="237">
        <v>1253121</v>
      </c>
      <c r="F5" s="237">
        <v>1255696</v>
      </c>
    </row>
    <row r="6" spans="1:6" ht="9.9499999999999993" customHeight="1" x14ac:dyDescent="0.2">
      <c r="A6" s="143" t="s">
        <v>3</v>
      </c>
      <c r="B6" s="237">
        <v>1116</v>
      </c>
      <c r="C6" s="237">
        <v>1152</v>
      </c>
      <c r="D6" s="237">
        <v>1223</v>
      </c>
      <c r="E6" s="237">
        <v>1124</v>
      </c>
      <c r="F6" s="237">
        <v>1202</v>
      </c>
    </row>
    <row r="7" spans="1:6" ht="9.9499999999999993" customHeight="1" x14ac:dyDescent="0.2">
      <c r="A7" s="143" t="s">
        <v>4</v>
      </c>
      <c r="B7" s="237">
        <v>67873</v>
      </c>
      <c r="C7" s="237">
        <v>67471</v>
      </c>
      <c r="D7" s="237">
        <v>66559</v>
      </c>
      <c r="E7" s="237">
        <v>68297</v>
      </c>
      <c r="F7" s="237">
        <v>70613</v>
      </c>
    </row>
    <row r="8" spans="1:6" ht="9.9499999999999993" customHeight="1" x14ac:dyDescent="0.2">
      <c r="A8" s="143" t="s">
        <v>5</v>
      </c>
      <c r="B8" s="237">
        <v>149</v>
      </c>
      <c r="C8" s="237">
        <v>90</v>
      </c>
      <c r="D8" s="237">
        <v>0</v>
      </c>
      <c r="E8" s="237">
        <v>0</v>
      </c>
      <c r="F8" s="237">
        <v>0</v>
      </c>
    </row>
    <row r="9" spans="1:6" ht="9.9499999999999993" customHeight="1" x14ac:dyDescent="0.2">
      <c r="A9" s="143" t="s">
        <v>6</v>
      </c>
      <c r="B9" s="237">
        <v>56414</v>
      </c>
      <c r="C9" s="237">
        <v>58122</v>
      </c>
      <c r="D9" s="237">
        <v>58228</v>
      </c>
      <c r="E9" s="237">
        <v>60414</v>
      </c>
      <c r="F9" s="237">
        <v>64126</v>
      </c>
    </row>
    <row r="10" spans="1:6" ht="9.9499999999999993" customHeight="1" x14ac:dyDescent="0.2">
      <c r="A10" s="143" t="s">
        <v>7</v>
      </c>
      <c r="B10" s="237">
        <v>18248</v>
      </c>
      <c r="C10" s="237">
        <v>17991</v>
      </c>
      <c r="D10" s="237">
        <v>0</v>
      </c>
      <c r="E10" s="237">
        <v>0</v>
      </c>
      <c r="F10" s="237">
        <v>0</v>
      </c>
    </row>
    <row r="11" spans="1:6" ht="9.9499999999999993" customHeight="1" x14ac:dyDescent="0.2">
      <c r="A11" s="143" t="s">
        <v>8</v>
      </c>
      <c r="B11" s="237">
        <v>206743</v>
      </c>
      <c r="C11" s="237">
        <v>209527</v>
      </c>
      <c r="D11" s="237">
        <v>202168</v>
      </c>
      <c r="E11" s="237">
        <v>211728</v>
      </c>
      <c r="F11" s="237">
        <v>224264</v>
      </c>
    </row>
    <row r="12" spans="1:6" ht="9.9499999999999993" customHeight="1" x14ac:dyDescent="0.2">
      <c r="A12" s="143" t="s">
        <v>9</v>
      </c>
      <c r="B12" s="237">
        <v>155058</v>
      </c>
      <c r="C12" s="237">
        <v>149728</v>
      </c>
      <c r="D12" s="237">
        <v>143112</v>
      </c>
      <c r="E12" s="237">
        <v>149647</v>
      </c>
      <c r="F12" s="237">
        <v>142577</v>
      </c>
    </row>
    <row r="13" spans="1:6" ht="9.9499999999999993" customHeight="1" x14ac:dyDescent="0.2">
      <c r="A13" s="365" t="s">
        <v>10</v>
      </c>
      <c r="B13" s="552">
        <v>154893</v>
      </c>
      <c r="C13" s="552">
        <v>152273</v>
      </c>
      <c r="D13" s="552">
        <v>153591</v>
      </c>
      <c r="E13" s="552">
        <v>161462</v>
      </c>
      <c r="F13" s="552">
        <v>194776</v>
      </c>
    </row>
    <row r="14" spans="1:6" ht="6.95" customHeight="1" x14ac:dyDescent="0.2">
      <c r="A14" s="289" t="s">
        <v>829</v>
      </c>
    </row>
    <row r="15" spans="1:6" ht="6.95" customHeight="1" x14ac:dyDescent="0.2">
      <c r="A15" s="289" t="s">
        <v>830</v>
      </c>
    </row>
  </sheetData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1"/>
  <sheetViews>
    <sheetView topLeftCell="A7"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12.42578125" style="92" customWidth="1"/>
    <col min="2" max="5" width="11.7109375" style="133" customWidth="1"/>
    <col min="6" max="16384" width="9.140625" style="25"/>
  </cols>
  <sheetData>
    <row r="1" spans="1:5" ht="9.9499999999999993" customHeight="1" x14ac:dyDescent="0.2">
      <c r="A1" s="117" t="s">
        <v>11</v>
      </c>
    </row>
    <row r="2" spans="1:5" ht="9.9499999999999993" customHeight="1" x14ac:dyDescent="0.2">
      <c r="A2" s="118" t="s">
        <v>914</v>
      </c>
    </row>
    <row r="3" spans="1:5" ht="12.95" customHeight="1" x14ac:dyDescent="0.2">
      <c r="A3" s="663" t="s">
        <v>216</v>
      </c>
      <c r="B3" s="661" t="s">
        <v>12</v>
      </c>
      <c r="C3" s="661"/>
      <c r="D3" s="661"/>
      <c r="E3" s="662"/>
    </row>
    <row r="4" spans="1:5" ht="18" customHeight="1" x14ac:dyDescent="0.2">
      <c r="A4" s="663"/>
      <c r="B4" s="367" t="s">
        <v>13</v>
      </c>
      <c r="C4" s="367" t="s">
        <v>321</v>
      </c>
      <c r="D4" s="367" t="s">
        <v>14</v>
      </c>
      <c r="E4" s="361" t="s">
        <v>15</v>
      </c>
    </row>
    <row r="5" spans="1:5" ht="9.9499999999999993" customHeight="1" x14ac:dyDescent="0.2">
      <c r="A5" s="191">
        <v>2011</v>
      </c>
      <c r="B5" s="193">
        <v>1354196</v>
      </c>
      <c r="C5" s="193">
        <v>3947516</v>
      </c>
      <c r="D5" s="193">
        <v>174050</v>
      </c>
      <c r="E5" s="194">
        <f>B5+C5+D5</f>
        <v>5475762</v>
      </c>
    </row>
    <row r="6" spans="1:5" ht="9.9499999999999993" customHeight="1" x14ac:dyDescent="0.2">
      <c r="A6" s="191">
        <v>2012</v>
      </c>
      <c r="B6" s="193">
        <v>1646359</v>
      </c>
      <c r="C6" s="193">
        <v>4271321</v>
      </c>
      <c r="D6" s="193">
        <v>187717</v>
      </c>
      <c r="E6" s="194">
        <f>B6+C6+D6</f>
        <v>6105397</v>
      </c>
    </row>
    <row r="7" spans="1:5" ht="9.9499999999999993" customHeight="1" x14ac:dyDescent="0.2">
      <c r="A7" s="191">
        <v>2013</v>
      </c>
      <c r="B7" s="193">
        <v>1751731</v>
      </c>
      <c r="C7" s="193">
        <v>5090435</v>
      </c>
      <c r="D7" s="193">
        <v>222331</v>
      </c>
      <c r="E7" s="194">
        <f>B7+C7+D7</f>
        <v>7064497</v>
      </c>
    </row>
    <row r="8" spans="1:5" ht="9.9499999999999993" customHeight="1" x14ac:dyDescent="0.2">
      <c r="A8" s="191">
        <v>2014</v>
      </c>
      <c r="B8" s="193">
        <v>1850307</v>
      </c>
      <c r="C8" s="193">
        <v>5177771</v>
      </c>
      <c r="D8" s="193">
        <v>206778</v>
      </c>
      <c r="E8" s="194">
        <f>B8+C8+D8</f>
        <v>7234856</v>
      </c>
    </row>
    <row r="9" spans="1:5" ht="9.9499999999999993" customHeight="1" x14ac:dyDescent="0.2">
      <c r="A9" s="362">
        <v>2015</v>
      </c>
      <c r="B9" s="368">
        <v>2087841</v>
      </c>
      <c r="C9" s="368">
        <v>6075664</v>
      </c>
      <c r="D9" s="368">
        <v>204208</v>
      </c>
      <c r="E9" s="370">
        <f>B9+C9+D9</f>
        <v>8367713</v>
      </c>
    </row>
    <row r="10" spans="1:5" ht="6.95" customHeight="1" x14ac:dyDescent="0.2">
      <c r="A10" s="289" t="s">
        <v>829</v>
      </c>
      <c r="B10" s="25"/>
      <c r="C10" s="25"/>
      <c r="D10" s="25"/>
      <c r="E10" s="25"/>
    </row>
    <row r="11" spans="1:5" ht="6.95" customHeight="1" x14ac:dyDescent="0.2">
      <c r="A11" s="289" t="s">
        <v>831</v>
      </c>
      <c r="B11" s="25"/>
      <c r="C11" s="25"/>
      <c r="D11" s="25"/>
      <c r="E11" s="25"/>
    </row>
    <row r="12" spans="1:5" s="152" customFormat="1" ht="8.1" customHeight="1" x14ac:dyDescent="0.2">
      <c r="A12" s="158"/>
      <c r="B12" s="192"/>
      <c r="C12" s="192"/>
      <c r="D12" s="192"/>
      <c r="E12" s="192"/>
    </row>
    <row r="13" spans="1:5" s="152" customFormat="1" ht="8.1" customHeight="1" x14ac:dyDescent="0.2">
      <c r="A13" s="158"/>
      <c r="B13" s="192"/>
      <c r="C13" s="192"/>
      <c r="D13" s="192"/>
      <c r="E13" s="192"/>
    </row>
    <row r="14" spans="1:5" s="152" customFormat="1" ht="8.1" customHeight="1" x14ac:dyDescent="0.2">
      <c r="A14" s="158"/>
      <c r="B14" s="192"/>
      <c r="C14" s="192"/>
      <c r="D14" s="192"/>
      <c r="E14" s="192"/>
    </row>
    <row r="15" spans="1:5" s="152" customFormat="1" ht="8.1" customHeight="1" x14ac:dyDescent="0.2">
      <c r="A15" s="158"/>
      <c r="B15" s="192"/>
      <c r="C15" s="192"/>
      <c r="D15" s="192"/>
      <c r="E15" s="192"/>
    </row>
    <row r="16" spans="1:5" s="152" customFormat="1" ht="8.1" customHeight="1" x14ac:dyDescent="0.2">
      <c r="A16" s="158"/>
      <c r="B16" s="192"/>
      <c r="C16" s="192"/>
      <c r="D16" s="192"/>
      <c r="E16" s="192"/>
    </row>
    <row r="17" spans="1:5" s="152" customFormat="1" ht="8.1" customHeight="1" x14ac:dyDescent="0.2">
      <c r="A17" s="158"/>
      <c r="B17" s="192"/>
      <c r="C17" s="192"/>
      <c r="D17" s="192"/>
      <c r="E17" s="192"/>
    </row>
    <row r="18" spans="1:5" s="152" customFormat="1" ht="8.1" customHeight="1" x14ac:dyDescent="0.2">
      <c r="A18" s="158"/>
      <c r="B18" s="192"/>
      <c r="C18" s="192"/>
      <c r="D18" s="192"/>
      <c r="E18" s="192"/>
    </row>
    <row r="19" spans="1:5" s="152" customFormat="1" ht="8.1" customHeight="1" x14ac:dyDescent="0.2">
      <c r="A19" s="158"/>
      <c r="B19" s="192"/>
      <c r="C19" s="192"/>
      <c r="D19" s="192"/>
      <c r="E19" s="192"/>
    </row>
    <row r="20" spans="1:5" s="152" customFormat="1" ht="8.1" customHeight="1" x14ac:dyDescent="0.2">
      <c r="A20" s="158"/>
      <c r="B20" s="192"/>
      <c r="C20" s="192"/>
      <c r="D20" s="192"/>
      <c r="E20" s="192"/>
    </row>
    <row r="21" spans="1:5" s="152" customFormat="1" ht="8.1" customHeight="1" x14ac:dyDescent="0.2">
      <c r="A21" s="158"/>
      <c r="B21" s="192"/>
      <c r="C21" s="192"/>
      <c r="D21" s="192"/>
      <c r="E21" s="192"/>
    </row>
    <row r="22" spans="1:5" s="152" customFormat="1" ht="8.1" customHeight="1" x14ac:dyDescent="0.2">
      <c r="A22" s="158"/>
      <c r="B22" s="192"/>
      <c r="C22" s="192"/>
      <c r="D22" s="192"/>
      <c r="E22" s="192"/>
    </row>
    <row r="23" spans="1:5" ht="9" customHeight="1" x14ac:dyDescent="0.2">
      <c r="A23" s="149"/>
    </row>
    <row r="24" spans="1:5" ht="9.9499999999999993" customHeight="1" x14ac:dyDescent="0.2">
      <c r="A24" s="117" t="s">
        <v>16</v>
      </c>
    </row>
    <row r="25" spans="1:5" ht="9.9499999999999993" customHeight="1" x14ac:dyDescent="0.2">
      <c r="A25" s="118" t="s">
        <v>915</v>
      </c>
    </row>
    <row r="26" spans="1:5" ht="11.1" customHeight="1" x14ac:dyDescent="0.2">
      <c r="A26" s="660" t="s">
        <v>216</v>
      </c>
      <c r="B26" s="665" t="s">
        <v>769</v>
      </c>
      <c r="C26" s="665"/>
      <c r="D26" s="665"/>
      <c r="E26" s="666"/>
    </row>
    <row r="27" spans="1:5" ht="11.1" customHeight="1" x14ac:dyDescent="0.2">
      <c r="A27" s="660"/>
      <c r="B27" s="664" t="s">
        <v>198</v>
      </c>
      <c r="C27" s="661" t="s">
        <v>17</v>
      </c>
      <c r="D27" s="661"/>
      <c r="E27" s="662" t="s">
        <v>18</v>
      </c>
    </row>
    <row r="28" spans="1:5" ht="11.1" customHeight="1" x14ac:dyDescent="0.2">
      <c r="A28" s="660"/>
      <c r="B28" s="664"/>
      <c r="C28" s="367" t="s">
        <v>202</v>
      </c>
      <c r="D28" s="367" t="s">
        <v>203</v>
      </c>
      <c r="E28" s="662"/>
    </row>
    <row r="29" spans="1:5" ht="9.6" customHeight="1" x14ac:dyDescent="0.2">
      <c r="A29" s="191">
        <v>2011</v>
      </c>
      <c r="B29" s="193">
        <v>238251</v>
      </c>
      <c r="C29" s="193">
        <v>27182</v>
      </c>
      <c r="D29" s="193">
        <v>1422</v>
      </c>
      <c r="E29" s="193">
        <v>213120</v>
      </c>
    </row>
    <row r="30" spans="1:5" ht="9.6" customHeight="1" x14ac:dyDescent="0.2">
      <c r="A30" s="191">
        <v>2012</v>
      </c>
      <c r="B30" s="193">
        <v>245649</v>
      </c>
      <c r="C30" s="193">
        <v>28326</v>
      </c>
      <c r="D30" s="193">
        <v>1548</v>
      </c>
      <c r="E30" s="193">
        <v>133697</v>
      </c>
    </row>
    <row r="31" spans="1:5" ht="9.6" customHeight="1" x14ac:dyDescent="0.2">
      <c r="A31" s="191">
        <v>2013</v>
      </c>
      <c r="B31" s="193">
        <v>252139</v>
      </c>
      <c r="C31" s="193">
        <v>30599</v>
      </c>
      <c r="D31" s="193">
        <v>1914</v>
      </c>
      <c r="E31" s="193">
        <v>146498</v>
      </c>
    </row>
    <row r="32" spans="1:5" ht="9.6" customHeight="1" x14ac:dyDescent="0.2">
      <c r="A32" s="191">
        <v>2014</v>
      </c>
      <c r="B32" s="193">
        <v>304673</v>
      </c>
      <c r="C32" s="193">
        <v>35353</v>
      </c>
      <c r="D32" s="193">
        <v>2276</v>
      </c>
      <c r="E32" s="193">
        <v>185950</v>
      </c>
    </row>
    <row r="33" spans="1:5" ht="9.6" customHeight="1" x14ac:dyDescent="0.2">
      <c r="A33" s="362">
        <v>2015</v>
      </c>
      <c r="B33" s="368">
        <v>352454</v>
      </c>
      <c r="C33" s="368">
        <v>34542</v>
      </c>
      <c r="D33" s="368">
        <v>2422</v>
      </c>
      <c r="E33" s="368">
        <v>142823</v>
      </c>
    </row>
    <row r="34" spans="1:5" ht="6.95" customHeight="1" x14ac:dyDescent="0.2">
      <c r="A34" s="289" t="s">
        <v>829</v>
      </c>
      <c r="B34" s="25"/>
      <c r="C34" s="25"/>
      <c r="D34" s="25"/>
      <c r="E34" s="25"/>
    </row>
    <row r="35" spans="1:5" ht="8.1" customHeight="1" x14ac:dyDescent="0.2">
      <c r="E35" s="25"/>
    </row>
    <row r="36" spans="1:5" ht="9.9499999999999993" customHeight="1" x14ac:dyDescent="0.2">
      <c r="A36" s="118" t="s">
        <v>916</v>
      </c>
    </row>
    <row r="37" spans="1:5" ht="11.1" customHeight="1" x14ac:dyDescent="0.2">
      <c r="A37" s="660" t="s">
        <v>216</v>
      </c>
      <c r="B37" s="665" t="s">
        <v>770</v>
      </c>
      <c r="C37" s="665"/>
      <c r="D37" s="665"/>
      <c r="E37" s="666"/>
    </row>
    <row r="38" spans="1:5" ht="11.1" customHeight="1" x14ac:dyDescent="0.2">
      <c r="A38" s="660"/>
      <c r="B38" s="661" t="s">
        <v>766</v>
      </c>
      <c r="C38" s="661" t="s">
        <v>767</v>
      </c>
      <c r="D38" s="661"/>
      <c r="E38" s="662" t="s">
        <v>768</v>
      </c>
    </row>
    <row r="39" spans="1:5" ht="11.1" customHeight="1" x14ac:dyDescent="0.2">
      <c r="A39" s="660"/>
      <c r="B39" s="661"/>
      <c r="C39" s="367" t="s">
        <v>202</v>
      </c>
      <c r="D39" s="367" t="s">
        <v>203</v>
      </c>
      <c r="E39" s="662"/>
    </row>
    <row r="40" spans="1:5" ht="9.6" customHeight="1" x14ac:dyDescent="0.2">
      <c r="A40" s="191">
        <v>2011</v>
      </c>
      <c r="B40" s="193">
        <v>173779</v>
      </c>
      <c r="C40" s="193">
        <v>48358</v>
      </c>
      <c r="D40" s="193">
        <v>1155</v>
      </c>
      <c r="E40" s="195">
        <v>1106</v>
      </c>
    </row>
    <row r="41" spans="1:5" ht="9.6" customHeight="1" x14ac:dyDescent="0.2">
      <c r="A41" s="191">
        <v>2012</v>
      </c>
      <c r="B41" s="193">
        <v>257650</v>
      </c>
      <c r="C41" s="193">
        <v>69951</v>
      </c>
      <c r="D41" s="193">
        <v>1408</v>
      </c>
      <c r="E41" s="195">
        <v>779</v>
      </c>
    </row>
    <row r="42" spans="1:5" ht="9.6" customHeight="1" x14ac:dyDescent="0.2">
      <c r="A42" s="191">
        <v>2013</v>
      </c>
      <c r="B42" s="193">
        <v>299209</v>
      </c>
      <c r="C42" s="193">
        <v>79663</v>
      </c>
      <c r="D42" s="193">
        <v>2192</v>
      </c>
      <c r="E42" s="195">
        <v>1203</v>
      </c>
    </row>
    <row r="43" spans="1:5" ht="9.6" customHeight="1" x14ac:dyDescent="0.2">
      <c r="A43" s="191">
        <v>2014</v>
      </c>
      <c r="B43" s="193">
        <v>305060</v>
      </c>
      <c r="C43" s="193">
        <v>79617</v>
      </c>
      <c r="D43" s="193">
        <v>4177</v>
      </c>
      <c r="E43" s="195">
        <v>1587</v>
      </c>
    </row>
    <row r="44" spans="1:5" ht="9.6" customHeight="1" x14ac:dyDescent="0.2">
      <c r="A44" s="362">
        <v>2015</v>
      </c>
      <c r="B44" s="368">
        <v>397061</v>
      </c>
      <c r="C44" s="368">
        <v>91727</v>
      </c>
      <c r="D44" s="368">
        <v>5472</v>
      </c>
      <c r="E44" s="369">
        <v>1325</v>
      </c>
    </row>
    <row r="45" spans="1:5" ht="6.95" customHeight="1" x14ac:dyDescent="0.2">
      <c r="A45" s="289" t="s">
        <v>829</v>
      </c>
      <c r="B45" s="25"/>
      <c r="C45" s="25"/>
      <c r="D45" s="25"/>
      <c r="E45" s="25"/>
    </row>
    <row r="47" spans="1:5" ht="9" customHeight="1" x14ac:dyDescent="0.2">
      <c r="B47" s="273"/>
    </row>
    <row r="48" spans="1:5" ht="9" customHeight="1" x14ac:dyDescent="0.2">
      <c r="B48" s="273"/>
    </row>
    <row r="49" spans="2:2" ht="9" customHeight="1" x14ac:dyDescent="0.2">
      <c r="B49" s="273"/>
    </row>
    <row r="50" spans="2:2" ht="9" customHeight="1" x14ac:dyDescent="0.2">
      <c r="B50" s="273"/>
    </row>
    <row r="51" spans="2:2" ht="9" customHeight="1" x14ac:dyDescent="0.2">
      <c r="B51" s="273"/>
    </row>
  </sheetData>
  <mergeCells count="12">
    <mergeCell ref="A26:A28"/>
    <mergeCell ref="A37:A39"/>
    <mergeCell ref="E27:E28"/>
    <mergeCell ref="C27:D27"/>
    <mergeCell ref="A3:A4"/>
    <mergeCell ref="B3:E3"/>
    <mergeCell ref="B27:B28"/>
    <mergeCell ref="B38:B39"/>
    <mergeCell ref="C38:D38"/>
    <mergeCell ref="E38:E39"/>
    <mergeCell ref="B26:E26"/>
    <mergeCell ref="B37:E37"/>
  </mergeCells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0"/>
  <sheetViews>
    <sheetView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8.7109375" style="92" customWidth="1"/>
    <col min="2" max="2" width="8.28515625" style="25" customWidth="1"/>
    <col min="3" max="8" width="7" style="25" customWidth="1"/>
    <col min="9" max="16384" width="9.140625" style="25"/>
  </cols>
  <sheetData>
    <row r="1" spans="1:8" ht="9" customHeight="1" x14ac:dyDescent="0.2">
      <c r="A1" s="117" t="s">
        <v>19</v>
      </c>
    </row>
    <row r="2" spans="1:8" ht="9.9499999999999993" customHeight="1" x14ac:dyDescent="0.2">
      <c r="A2" s="118" t="s">
        <v>1041</v>
      </c>
    </row>
    <row r="3" spans="1:8" ht="12.95" customHeight="1" x14ac:dyDescent="0.2">
      <c r="A3" s="667" t="s">
        <v>784</v>
      </c>
      <c r="B3" s="668"/>
      <c r="C3" s="671" t="s">
        <v>785</v>
      </c>
      <c r="D3" s="671"/>
      <c r="E3" s="671"/>
      <c r="F3" s="671" t="s">
        <v>786</v>
      </c>
      <c r="G3" s="671"/>
      <c r="H3" s="672"/>
    </row>
    <row r="4" spans="1:8" ht="12.95" customHeight="1" x14ac:dyDescent="0.2">
      <c r="A4" s="669"/>
      <c r="B4" s="670"/>
      <c r="C4" s="586">
        <v>2013</v>
      </c>
      <c r="D4" s="586">
        <v>2014</v>
      </c>
      <c r="E4" s="586">
        <v>2015</v>
      </c>
      <c r="F4" s="371">
        <v>2013</v>
      </c>
      <c r="G4" s="565">
        <v>2014</v>
      </c>
      <c r="H4" s="600">
        <v>2015</v>
      </c>
    </row>
    <row r="5" spans="1:8" ht="9.9499999999999993" customHeight="1" x14ac:dyDescent="0.2">
      <c r="A5" s="674" t="s">
        <v>774</v>
      </c>
      <c r="B5" s="674"/>
      <c r="C5" s="625">
        <v>10500</v>
      </c>
      <c r="D5" s="625">
        <v>25200</v>
      </c>
      <c r="E5" s="625">
        <v>50030</v>
      </c>
      <c r="F5" s="625">
        <v>58</v>
      </c>
      <c r="G5" s="625">
        <v>137</v>
      </c>
      <c r="H5" s="625">
        <v>378</v>
      </c>
    </row>
    <row r="6" spans="1:8" ht="9.9499999999999993" customHeight="1" x14ac:dyDescent="0.2">
      <c r="A6" s="673" t="s">
        <v>775</v>
      </c>
      <c r="B6" s="673"/>
      <c r="C6" s="625">
        <v>7150</v>
      </c>
      <c r="D6" s="625">
        <v>47248</v>
      </c>
      <c r="E6" s="625">
        <v>28000</v>
      </c>
      <c r="F6" s="625">
        <v>43</v>
      </c>
      <c r="G6" s="625">
        <v>377</v>
      </c>
      <c r="H6" s="625">
        <v>232</v>
      </c>
    </row>
    <row r="7" spans="1:8" ht="9.9499999999999993" customHeight="1" x14ac:dyDescent="0.2">
      <c r="A7" s="673" t="s">
        <v>922</v>
      </c>
      <c r="B7" s="673"/>
      <c r="C7" s="625">
        <v>0</v>
      </c>
      <c r="D7" s="625">
        <v>0</v>
      </c>
      <c r="E7" s="625">
        <v>5000</v>
      </c>
      <c r="F7" s="625">
        <v>0</v>
      </c>
      <c r="G7" s="625">
        <v>0</v>
      </c>
      <c r="H7" s="625">
        <v>75</v>
      </c>
    </row>
    <row r="8" spans="1:8" ht="9.9499999999999993" customHeight="1" x14ac:dyDescent="0.2">
      <c r="A8" s="673" t="s">
        <v>923</v>
      </c>
      <c r="B8" s="673"/>
      <c r="C8" s="625">
        <v>0</v>
      </c>
      <c r="D8" s="625">
        <v>0</v>
      </c>
      <c r="E8" s="625">
        <v>600</v>
      </c>
      <c r="F8" s="625">
        <v>0</v>
      </c>
      <c r="G8" s="625">
        <v>0</v>
      </c>
      <c r="H8" s="625">
        <v>4</v>
      </c>
    </row>
    <row r="9" spans="1:8" ht="9.9499999999999993" customHeight="1" x14ac:dyDescent="0.2">
      <c r="A9" s="673" t="s">
        <v>924</v>
      </c>
      <c r="B9" s="673"/>
      <c r="C9" s="625">
        <v>0</v>
      </c>
      <c r="D9" s="625">
        <v>0</v>
      </c>
      <c r="E9" s="625">
        <v>2000</v>
      </c>
      <c r="F9" s="625">
        <v>0</v>
      </c>
      <c r="G9" s="625">
        <v>0</v>
      </c>
      <c r="H9" s="625">
        <v>34</v>
      </c>
    </row>
    <row r="10" spans="1:8" ht="9.9499999999999993" customHeight="1" x14ac:dyDescent="0.2">
      <c r="A10" s="673" t="s">
        <v>776</v>
      </c>
      <c r="B10" s="673"/>
      <c r="C10" s="625">
        <v>5380</v>
      </c>
      <c r="D10" s="625">
        <v>2100</v>
      </c>
      <c r="E10" s="625">
        <v>3000</v>
      </c>
      <c r="F10" s="625">
        <v>29</v>
      </c>
      <c r="G10" s="625">
        <v>11</v>
      </c>
      <c r="H10" s="625">
        <v>15</v>
      </c>
    </row>
    <row r="11" spans="1:8" ht="16.5" customHeight="1" x14ac:dyDescent="0.2">
      <c r="A11" s="673" t="s">
        <v>777</v>
      </c>
      <c r="B11" s="673"/>
      <c r="C11" s="625">
        <v>0</v>
      </c>
      <c r="D11" s="625">
        <v>1700</v>
      </c>
      <c r="E11" s="625">
        <v>1470</v>
      </c>
      <c r="F11" s="625">
        <v>0</v>
      </c>
      <c r="G11" s="625">
        <v>25</v>
      </c>
      <c r="H11" s="625">
        <v>22</v>
      </c>
    </row>
    <row r="12" spans="1:8" ht="9.9499999999999993" customHeight="1" x14ac:dyDescent="0.2">
      <c r="A12" s="673" t="s">
        <v>925</v>
      </c>
      <c r="B12" s="673"/>
      <c r="C12" s="625">
        <v>0</v>
      </c>
      <c r="D12" s="625">
        <v>0</v>
      </c>
      <c r="E12" s="625">
        <v>25</v>
      </c>
      <c r="F12" s="625">
        <v>0</v>
      </c>
      <c r="G12" s="625">
        <v>0</v>
      </c>
      <c r="H12" s="625">
        <v>0</v>
      </c>
    </row>
    <row r="13" spans="1:8" ht="9.9499999999999993" customHeight="1" x14ac:dyDescent="0.2">
      <c r="A13" s="673" t="s">
        <v>778</v>
      </c>
      <c r="B13" s="673"/>
      <c r="C13" s="625">
        <v>308550</v>
      </c>
      <c r="D13" s="625">
        <v>692938</v>
      </c>
      <c r="E13" s="625">
        <v>654672</v>
      </c>
      <c r="F13" s="625">
        <v>1851</v>
      </c>
      <c r="G13" s="625">
        <v>4205</v>
      </c>
      <c r="H13" s="625">
        <v>4254</v>
      </c>
    </row>
    <row r="14" spans="1:8" ht="9.9499999999999993" customHeight="1" x14ac:dyDescent="0.2">
      <c r="A14" s="673" t="s">
        <v>779</v>
      </c>
      <c r="B14" s="673"/>
      <c r="C14" s="625">
        <v>248938</v>
      </c>
      <c r="D14" s="625">
        <v>1832420</v>
      </c>
      <c r="E14" s="625">
        <v>2003112</v>
      </c>
      <c r="F14" s="625">
        <v>1474</v>
      </c>
      <c r="G14" s="625">
        <v>9857</v>
      </c>
      <c r="H14" s="625">
        <v>11388</v>
      </c>
    </row>
    <row r="15" spans="1:8" ht="9.9499999999999993" customHeight="1" x14ac:dyDescent="0.2">
      <c r="A15" s="673" t="s">
        <v>780</v>
      </c>
      <c r="B15" s="673"/>
      <c r="C15" s="625">
        <v>10800</v>
      </c>
      <c r="D15" s="625">
        <v>31500</v>
      </c>
      <c r="E15" s="625">
        <v>12500</v>
      </c>
      <c r="F15" s="625">
        <v>52</v>
      </c>
      <c r="G15" s="625">
        <v>155</v>
      </c>
      <c r="H15" s="625">
        <v>63</v>
      </c>
    </row>
    <row r="16" spans="1:8" ht="9.9499999999999993" customHeight="1" x14ac:dyDescent="0.2">
      <c r="A16" s="673" t="s">
        <v>781</v>
      </c>
      <c r="B16" s="673"/>
      <c r="C16" s="625">
        <v>8600</v>
      </c>
      <c r="D16" s="625">
        <v>400</v>
      </c>
      <c r="E16" s="625">
        <v>0</v>
      </c>
      <c r="F16" s="625">
        <v>49</v>
      </c>
      <c r="G16" s="625">
        <v>2</v>
      </c>
      <c r="H16" s="625">
        <v>0</v>
      </c>
    </row>
    <row r="17" spans="1:8" ht="9.9499999999999993" customHeight="1" x14ac:dyDescent="0.2">
      <c r="A17" s="673" t="s">
        <v>773</v>
      </c>
      <c r="B17" s="673"/>
      <c r="C17" s="625">
        <v>3300</v>
      </c>
      <c r="D17" s="625">
        <v>29502</v>
      </c>
      <c r="E17" s="625">
        <v>29142</v>
      </c>
      <c r="F17" s="625">
        <v>231</v>
      </c>
      <c r="G17" s="625">
        <v>6081</v>
      </c>
      <c r="H17" s="625">
        <v>4356</v>
      </c>
    </row>
    <row r="18" spans="1:8" ht="9.9499999999999993" customHeight="1" x14ac:dyDescent="0.2">
      <c r="A18" s="673" t="s">
        <v>782</v>
      </c>
      <c r="B18" s="673"/>
      <c r="C18" s="625">
        <v>0</v>
      </c>
      <c r="D18" s="625">
        <v>260000</v>
      </c>
      <c r="E18" s="625">
        <v>260000</v>
      </c>
      <c r="F18" s="625">
        <v>0</v>
      </c>
      <c r="G18" s="625">
        <v>3562</v>
      </c>
      <c r="H18" s="625">
        <v>3900</v>
      </c>
    </row>
    <row r="19" spans="1:8" ht="9.9499999999999993" customHeight="1" x14ac:dyDescent="0.2">
      <c r="A19" s="675" t="s">
        <v>783</v>
      </c>
      <c r="B19" s="675"/>
      <c r="C19" s="626">
        <v>13650</v>
      </c>
      <c r="D19" s="626">
        <v>61200</v>
      </c>
      <c r="E19" s="626">
        <v>51700</v>
      </c>
      <c r="F19" s="626">
        <v>68</v>
      </c>
      <c r="G19" s="626">
        <v>305</v>
      </c>
      <c r="H19" s="626">
        <v>314</v>
      </c>
    </row>
    <row r="20" spans="1:8" ht="6.95" customHeight="1" x14ac:dyDescent="0.2">
      <c r="A20" s="289" t="s">
        <v>832</v>
      </c>
    </row>
    <row r="22" spans="1:8" ht="9" customHeight="1" x14ac:dyDescent="0.2">
      <c r="A22" s="278"/>
    </row>
    <row r="24" spans="1:8" ht="9" customHeight="1" x14ac:dyDescent="0.2">
      <c r="A24" s="278"/>
    </row>
    <row r="26" spans="1:8" ht="9" customHeight="1" x14ac:dyDescent="0.2">
      <c r="A26" s="278"/>
    </row>
    <row r="28" spans="1:8" ht="9" customHeight="1" x14ac:dyDescent="0.2">
      <c r="A28" s="278"/>
    </row>
    <row r="30" spans="1:8" ht="9" customHeight="1" x14ac:dyDescent="0.2">
      <c r="A30" s="278"/>
    </row>
  </sheetData>
  <mergeCells count="18">
    <mergeCell ref="A18:B18"/>
    <mergeCell ref="A19:B19"/>
    <mergeCell ref="A9:B9"/>
    <mergeCell ref="A11:B11"/>
    <mergeCell ref="A12:B12"/>
    <mergeCell ref="A13:B13"/>
    <mergeCell ref="A14:B14"/>
    <mergeCell ref="A15:B15"/>
    <mergeCell ref="A10:B10"/>
    <mergeCell ref="A3:B4"/>
    <mergeCell ref="C3:E3"/>
    <mergeCell ref="F3:H3"/>
    <mergeCell ref="A16:B16"/>
    <mergeCell ref="A17:B17"/>
    <mergeCell ref="A6:B6"/>
    <mergeCell ref="A5:B5"/>
    <mergeCell ref="A7:B7"/>
    <mergeCell ref="A8:B8"/>
  </mergeCells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4"/>
  <sheetViews>
    <sheetView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6.7109375" style="92" customWidth="1"/>
    <col min="2" max="7" width="7.28515625" style="25" customWidth="1"/>
    <col min="8" max="8" width="8.85546875" style="25" customWidth="1"/>
    <col min="9" max="16384" width="9.140625" style="25"/>
  </cols>
  <sheetData>
    <row r="1" spans="1:8" ht="9.9499999999999993" customHeight="1" x14ac:dyDescent="0.2">
      <c r="A1" s="134" t="s">
        <v>21</v>
      </c>
    </row>
    <row r="2" spans="1:8" ht="9.9499999999999993" customHeight="1" x14ac:dyDescent="0.2">
      <c r="A2" s="117" t="s">
        <v>22</v>
      </c>
    </row>
    <row r="3" spans="1:8" ht="9.9499999999999993" customHeight="1" x14ac:dyDescent="0.2">
      <c r="A3" s="118" t="s">
        <v>975</v>
      </c>
    </row>
    <row r="4" spans="1:8" ht="12" customHeight="1" x14ac:dyDescent="0.2">
      <c r="A4" s="676" t="s">
        <v>216</v>
      </c>
      <c r="B4" s="679" t="s">
        <v>1040</v>
      </c>
      <c r="C4" s="680"/>
      <c r="D4" s="680"/>
      <c r="E4" s="680"/>
      <c r="F4" s="680"/>
      <c r="G4" s="680"/>
      <c r="H4" s="680"/>
    </row>
    <row r="5" spans="1:8" ht="12" customHeight="1" x14ac:dyDescent="0.2">
      <c r="A5" s="676"/>
      <c r="B5" s="682" t="s">
        <v>1037</v>
      </c>
      <c r="C5" s="682"/>
      <c r="D5" s="682"/>
      <c r="E5" s="682" t="s">
        <v>1038</v>
      </c>
      <c r="F5" s="682"/>
      <c r="G5" s="679"/>
      <c r="H5" s="677" t="s">
        <v>1039</v>
      </c>
    </row>
    <row r="6" spans="1:8" ht="12" customHeight="1" x14ac:dyDescent="0.2">
      <c r="A6" s="676"/>
      <c r="B6" s="592" t="s">
        <v>244</v>
      </c>
      <c r="C6" s="592" t="s">
        <v>335</v>
      </c>
      <c r="D6" s="592" t="s">
        <v>219</v>
      </c>
      <c r="E6" s="592" t="s">
        <v>244</v>
      </c>
      <c r="F6" s="592" t="s">
        <v>335</v>
      </c>
      <c r="G6" s="593" t="s">
        <v>219</v>
      </c>
      <c r="H6" s="678"/>
    </row>
    <row r="7" spans="1:8" ht="9.6" customHeight="1" x14ac:dyDescent="0.2">
      <c r="A7" s="191">
        <v>2011</v>
      </c>
      <c r="B7" s="227">
        <v>17141.275000000001</v>
      </c>
      <c r="C7" s="227">
        <v>301467.52581000002</v>
      </c>
      <c r="D7" s="542">
        <f>B7+C7</f>
        <v>318608.80081000004</v>
      </c>
      <c r="E7" s="227">
        <v>100448.92199999999</v>
      </c>
      <c r="F7" s="227">
        <v>462710.25034999999</v>
      </c>
      <c r="G7" s="542">
        <f>E7+F7</f>
        <v>563159.17235000001</v>
      </c>
      <c r="H7" s="227">
        <v>87162.994000000006</v>
      </c>
    </row>
    <row r="8" spans="1:8" ht="9.6" customHeight="1" x14ac:dyDescent="0.2">
      <c r="A8" s="191">
        <v>2012</v>
      </c>
      <c r="B8" s="227">
        <v>12957</v>
      </c>
      <c r="C8" s="227">
        <v>261800</v>
      </c>
      <c r="D8" s="542">
        <f>B8+C8</f>
        <v>274757</v>
      </c>
      <c r="E8" s="227">
        <v>53170</v>
      </c>
      <c r="F8" s="227">
        <v>508492</v>
      </c>
      <c r="G8" s="542">
        <f>E8+F8</f>
        <v>561662</v>
      </c>
      <c r="H8" s="227">
        <v>90324.254000000001</v>
      </c>
    </row>
    <row r="9" spans="1:8" ht="9.6" customHeight="1" x14ac:dyDescent="0.2">
      <c r="A9" s="191">
        <v>2013</v>
      </c>
      <c r="B9" s="227">
        <v>20837</v>
      </c>
      <c r="C9" s="227">
        <v>208309</v>
      </c>
      <c r="D9" s="542">
        <f>B9+C9</f>
        <v>229146</v>
      </c>
      <c r="E9" s="227">
        <v>86835</v>
      </c>
      <c r="F9" s="227">
        <v>499495</v>
      </c>
      <c r="G9" s="542">
        <f>E9+F9</f>
        <v>586330</v>
      </c>
      <c r="H9" s="227">
        <v>81117.369000000006</v>
      </c>
    </row>
    <row r="10" spans="1:8" ht="9.6" customHeight="1" x14ac:dyDescent="0.2">
      <c r="A10" s="191">
        <v>2014</v>
      </c>
      <c r="B10" s="227">
        <v>18207.461999999996</v>
      </c>
      <c r="C10" s="227">
        <v>241508.89214000001</v>
      </c>
      <c r="D10" s="542">
        <f>B10+C10</f>
        <v>259716.35414000001</v>
      </c>
      <c r="E10" s="227">
        <v>75085.604999999996</v>
      </c>
      <c r="F10" s="227">
        <v>460225.04734000005</v>
      </c>
      <c r="G10" s="542">
        <f>E10+F10</f>
        <v>535310.65234000003</v>
      </c>
      <c r="H10" s="227">
        <v>82015.903999999995</v>
      </c>
    </row>
    <row r="11" spans="1:8" ht="9.6" customHeight="1" x14ac:dyDescent="0.2">
      <c r="A11" s="362">
        <v>2015</v>
      </c>
      <c r="B11" s="380">
        <v>15482.733999999999</v>
      </c>
      <c r="C11" s="380">
        <v>247318.09940999994</v>
      </c>
      <c r="D11" s="543">
        <f>B11+C11</f>
        <v>262800.83340999996</v>
      </c>
      <c r="E11" s="380">
        <v>69012.771500000003</v>
      </c>
      <c r="F11" s="380">
        <v>358368.2460000001</v>
      </c>
      <c r="G11" s="543">
        <f>E11+F11</f>
        <v>427381.01750000007</v>
      </c>
      <c r="H11" s="380">
        <v>71228.572</v>
      </c>
    </row>
    <row r="12" spans="1:8" ht="6.95" customHeight="1" x14ac:dyDescent="0.2">
      <c r="A12" s="289" t="s">
        <v>833</v>
      </c>
    </row>
    <row r="15" spans="1:8" ht="6.95" customHeight="1" x14ac:dyDescent="0.2"/>
    <row r="16" spans="1:8" ht="9" customHeight="1" x14ac:dyDescent="0.2">
      <c r="B16" s="681"/>
      <c r="C16" s="681"/>
      <c r="D16" s="681"/>
      <c r="E16" s="681"/>
      <c r="F16" s="681"/>
      <c r="G16" s="681"/>
    </row>
    <row r="18" spans="1:6" ht="8.1" customHeight="1" x14ac:dyDescent="0.2"/>
    <row r="23" spans="1:6" ht="9" customHeight="1" x14ac:dyDescent="0.2">
      <c r="A23" s="289" t="s">
        <v>1046</v>
      </c>
    </row>
    <row r="24" spans="1:6" ht="9" customHeight="1" x14ac:dyDescent="0.2">
      <c r="F24" s="32"/>
    </row>
  </sheetData>
  <mergeCells count="7">
    <mergeCell ref="A4:A6"/>
    <mergeCell ref="H5:H6"/>
    <mergeCell ref="B4:H4"/>
    <mergeCell ref="B16:D16"/>
    <mergeCell ref="E16:G16"/>
    <mergeCell ref="B5:D5"/>
    <mergeCell ref="E5:G5"/>
  </mergeCells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24"/>
  <sheetViews>
    <sheetView zoomScale="200" zoomScaleNormal="200" workbookViewId="0">
      <selection activeCell="B27" sqref="B27"/>
    </sheetView>
  </sheetViews>
  <sheetFormatPr defaultColWidth="9.140625" defaultRowHeight="9" customHeight="1" x14ac:dyDescent="0.2"/>
  <cols>
    <col min="1" max="1" width="21.7109375" style="92" customWidth="1"/>
    <col min="2" max="2" width="37.5703125" style="25" customWidth="1"/>
    <col min="3" max="16384" width="9.140625" style="25"/>
  </cols>
  <sheetData>
    <row r="1" spans="1:2" ht="9.9499999999999993" customHeight="1" x14ac:dyDescent="0.2">
      <c r="A1" s="118" t="s">
        <v>887</v>
      </c>
    </row>
    <row r="2" spans="1:2" ht="12.95" customHeight="1" x14ac:dyDescent="0.2">
      <c r="A2" s="363" t="s">
        <v>216</v>
      </c>
      <c r="B2" s="361" t="s">
        <v>190</v>
      </c>
    </row>
    <row r="3" spans="1:2" ht="9.9499999999999993" customHeight="1" x14ac:dyDescent="0.2">
      <c r="A3" s="191">
        <v>2009</v>
      </c>
      <c r="B3" s="202">
        <v>408714</v>
      </c>
    </row>
    <row r="4" spans="1:2" ht="9.9499999999999993" customHeight="1" x14ac:dyDescent="0.2">
      <c r="A4" s="191">
        <v>2010</v>
      </c>
      <c r="B4" s="202">
        <v>674545</v>
      </c>
    </row>
    <row r="5" spans="1:2" ht="9.9499999999999993" customHeight="1" x14ac:dyDescent="0.2">
      <c r="A5" s="191">
        <v>2011</v>
      </c>
      <c r="B5" s="202">
        <v>706086</v>
      </c>
    </row>
    <row r="6" spans="1:2" ht="9.9499999999999993" customHeight="1" x14ac:dyDescent="0.2">
      <c r="A6" s="191">
        <v>2012</v>
      </c>
      <c r="B6" s="202">
        <v>703501</v>
      </c>
    </row>
    <row r="7" spans="1:2" ht="9.9499999999999993" customHeight="1" x14ac:dyDescent="0.2">
      <c r="A7" s="362">
        <v>2013</v>
      </c>
      <c r="B7" s="373">
        <v>818057</v>
      </c>
    </row>
    <row r="8" spans="1:2" ht="6.95" customHeight="1" x14ac:dyDescent="0.2">
      <c r="A8" s="289" t="s">
        <v>834</v>
      </c>
    </row>
    <row r="9" spans="1:2" ht="6.95" customHeight="1" x14ac:dyDescent="0.2">
      <c r="A9" s="289" t="s">
        <v>976</v>
      </c>
    </row>
    <row r="12" spans="1:2" ht="8.1" customHeight="1" x14ac:dyDescent="0.2"/>
    <row r="22" spans="1:1" ht="8.1" customHeight="1" x14ac:dyDescent="0.2"/>
    <row r="23" spans="1:1" ht="6.95" customHeight="1" x14ac:dyDescent="0.2">
      <c r="A23" s="289"/>
    </row>
    <row r="24" spans="1:1" ht="6.95" customHeight="1" x14ac:dyDescent="0.2">
      <c r="A24" s="289"/>
    </row>
  </sheetData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28"/>
  <sheetViews>
    <sheetView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59.28515625" style="25" customWidth="1"/>
    <col min="2" max="2" width="7.7109375" style="25" customWidth="1"/>
    <col min="3" max="16384" width="9.140625" style="25"/>
  </cols>
  <sheetData>
    <row r="1" spans="1:1" ht="18" customHeight="1" x14ac:dyDescent="0.2">
      <c r="A1" s="180" t="s">
        <v>515</v>
      </c>
    </row>
    <row r="2" spans="1:1" ht="9" customHeight="1" x14ac:dyDescent="0.2">
      <c r="A2" s="54"/>
    </row>
    <row r="3" spans="1:1" ht="9" customHeight="1" x14ac:dyDescent="0.2">
      <c r="A3" s="165" t="s">
        <v>204</v>
      </c>
    </row>
    <row r="5" spans="1:1" ht="9" customHeight="1" x14ac:dyDescent="0.2">
      <c r="A5" s="181" t="s">
        <v>751</v>
      </c>
    </row>
    <row r="6" spans="1:1" ht="9" customHeight="1" x14ac:dyDescent="0.2">
      <c r="A6" s="181"/>
    </row>
    <row r="7" spans="1:1" ht="9" customHeight="1" x14ac:dyDescent="0.2">
      <c r="A7" s="178" t="s">
        <v>792</v>
      </c>
    </row>
    <row r="8" spans="1:1" ht="9" customHeight="1" x14ac:dyDescent="0.2">
      <c r="A8" s="178"/>
    </row>
    <row r="9" spans="1:1" ht="9" customHeight="1" x14ac:dyDescent="0.2">
      <c r="A9" s="178" t="s">
        <v>752</v>
      </c>
    </row>
    <row r="10" spans="1:1" ht="9" customHeight="1" x14ac:dyDescent="0.2">
      <c r="A10" s="178"/>
    </row>
    <row r="11" spans="1:1" ht="9" customHeight="1" x14ac:dyDescent="0.2">
      <c r="A11" s="178" t="s">
        <v>753</v>
      </c>
    </row>
    <row r="12" spans="1:1" ht="9" customHeight="1" x14ac:dyDescent="0.2">
      <c r="A12" s="178"/>
    </row>
    <row r="13" spans="1:1" ht="9" customHeight="1" x14ac:dyDescent="0.2">
      <c r="A13" s="178" t="s">
        <v>754</v>
      </c>
    </row>
    <row r="14" spans="1:1" ht="9" customHeight="1" x14ac:dyDescent="0.2">
      <c r="A14" s="178"/>
    </row>
    <row r="15" spans="1:1" ht="9" customHeight="1" x14ac:dyDescent="0.2">
      <c r="A15" s="178" t="s">
        <v>755</v>
      </c>
    </row>
    <row r="16" spans="1:1" ht="9" customHeight="1" x14ac:dyDescent="0.2">
      <c r="A16" s="178"/>
    </row>
    <row r="17" spans="1:1" ht="9" customHeight="1" x14ac:dyDescent="0.2">
      <c r="A17" s="178" t="s">
        <v>756</v>
      </c>
    </row>
    <row r="18" spans="1:1" ht="9" customHeight="1" x14ac:dyDescent="0.2">
      <c r="A18" s="178"/>
    </row>
    <row r="19" spans="1:1" ht="9" customHeight="1" x14ac:dyDescent="0.2">
      <c r="A19" s="178" t="s">
        <v>757</v>
      </c>
    </row>
    <row r="20" spans="1:1" ht="9" customHeight="1" x14ac:dyDescent="0.2">
      <c r="A20" s="178"/>
    </row>
    <row r="27" spans="1:1" ht="9" customHeight="1" x14ac:dyDescent="0.2">
      <c r="A27" s="24"/>
    </row>
    <row r="28" spans="1:1" ht="9" customHeight="1" x14ac:dyDescent="0.2">
      <c r="A28" s="24"/>
    </row>
  </sheetData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8"/>
  <sheetViews>
    <sheetView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15.7109375" style="92" customWidth="1"/>
    <col min="2" max="6" width="8.7109375" style="25" customWidth="1"/>
    <col min="7" max="16384" width="9.140625" style="25"/>
  </cols>
  <sheetData>
    <row r="1" spans="1:6" ht="9.9499999999999993" customHeight="1" x14ac:dyDescent="0.2">
      <c r="A1" s="118" t="s">
        <v>971</v>
      </c>
    </row>
    <row r="2" spans="1:6" ht="12.95" customHeight="1" x14ac:dyDescent="0.2">
      <c r="A2" s="363" t="s">
        <v>189</v>
      </c>
      <c r="B2" s="590">
        <v>2011</v>
      </c>
      <c r="C2" s="590">
        <v>2012</v>
      </c>
      <c r="D2" s="590">
        <v>2013</v>
      </c>
      <c r="E2" s="591">
        <v>2014</v>
      </c>
      <c r="F2" s="361">
        <v>2015</v>
      </c>
    </row>
    <row r="3" spans="1:6" ht="9.9499999999999993" customHeight="1" x14ac:dyDescent="0.2">
      <c r="A3" s="143" t="s">
        <v>412</v>
      </c>
      <c r="B3" s="226">
        <v>387315</v>
      </c>
      <c r="C3" s="226">
        <v>481922</v>
      </c>
      <c r="D3" s="226">
        <v>478529.88599999988</v>
      </c>
      <c r="E3" s="226">
        <v>480601.33239999996</v>
      </c>
      <c r="F3" s="226">
        <v>471437.92</v>
      </c>
    </row>
    <row r="4" spans="1:6" ht="9.9499999999999993" customHeight="1" x14ac:dyDescent="0.2">
      <c r="A4" s="143" t="s">
        <v>415</v>
      </c>
      <c r="B4" s="226">
        <v>218976</v>
      </c>
      <c r="C4" s="226">
        <v>282749</v>
      </c>
      <c r="D4" s="553">
        <v>341175.75831199996</v>
      </c>
      <c r="E4" s="553">
        <v>404959.409033</v>
      </c>
      <c r="F4" s="226">
        <v>376078.94999999995</v>
      </c>
    </row>
    <row r="5" spans="1:6" ht="9.9499999999999993" customHeight="1" x14ac:dyDescent="0.2">
      <c r="A5" s="201" t="s">
        <v>414</v>
      </c>
      <c r="B5" s="227">
        <v>316082</v>
      </c>
      <c r="C5" s="227">
        <v>393860</v>
      </c>
      <c r="D5" s="227">
        <v>395234.41899999999</v>
      </c>
      <c r="E5" s="227">
        <v>399017.58500000002</v>
      </c>
      <c r="F5" s="226">
        <v>390398.64500000008</v>
      </c>
    </row>
    <row r="6" spans="1:6" ht="9.9499999999999993" customHeight="1" x14ac:dyDescent="0.2">
      <c r="A6" s="201" t="s">
        <v>547</v>
      </c>
      <c r="B6" s="227">
        <v>10004</v>
      </c>
      <c r="C6" s="227">
        <v>15878</v>
      </c>
      <c r="D6" s="227">
        <v>17834.022999999997</v>
      </c>
      <c r="E6" s="227">
        <v>15755.725</v>
      </c>
      <c r="F6" s="226">
        <v>15882.488000000003</v>
      </c>
    </row>
    <row r="7" spans="1:6" ht="9.9499999999999993" customHeight="1" x14ac:dyDescent="0.2">
      <c r="A7" s="365" t="s">
        <v>548</v>
      </c>
      <c r="B7" s="380">
        <v>21387</v>
      </c>
      <c r="C7" s="380">
        <v>23261</v>
      </c>
      <c r="D7" s="380">
        <v>25262.745002000003</v>
      </c>
      <c r="E7" s="380">
        <v>26084.171000000002</v>
      </c>
      <c r="F7" s="380">
        <v>25189.79</v>
      </c>
    </row>
    <row r="8" spans="1:6" ht="6.95" customHeight="1" x14ac:dyDescent="0.2">
      <c r="A8" s="289" t="s">
        <v>835</v>
      </c>
    </row>
    <row r="16" spans="1:6" ht="6" customHeight="1" x14ac:dyDescent="0.2"/>
    <row r="22" spans="1:7" ht="7.5" customHeight="1" x14ac:dyDescent="0.2"/>
    <row r="24" spans="1:7" ht="6.95" customHeight="1" x14ac:dyDescent="0.2">
      <c r="A24" s="289" t="s">
        <v>1046</v>
      </c>
    </row>
    <row r="26" spans="1:7" ht="9" customHeight="1" x14ac:dyDescent="0.2">
      <c r="G26" s="200"/>
    </row>
    <row r="27" spans="1:7" ht="9" customHeight="1" x14ac:dyDescent="0.2">
      <c r="G27" s="200"/>
    </row>
    <row r="28" spans="1:7" ht="9" customHeight="1" x14ac:dyDescent="0.2">
      <c r="G28" s="53"/>
    </row>
  </sheetData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6"/>
  <sheetViews>
    <sheetView topLeftCell="A4" zoomScale="200" zoomScaleNormal="200" workbookViewId="0">
      <selection activeCell="G9" sqref="G9"/>
    </sheetView>
  </sheetViews>
  <sheetFormatPr defaultColWidth="9.140625" defaultRowHeight="9" customHeight="1" x14ac:dyDescent="0.2"/>
  <cols>
    <col min="1" max="1" width="15.140625" style="92" customWidth="1"/>
    <col min="2" max="6" width="8.85546875" style="25" customWidth="1"/>
    <col min="7" max="7" width="9.7109375" style="25" bestFit="1" customWidth="1"/>
    <col min="8" max="16384" width="9.140625" style="25"/>
  </cols>
  <sheetData>
    <row r="1" spans="1:7" ht="9.9499999999999993" customHeight="1" x14ac:dyDescent="0.2">
      <c r="A1" s="118" t="s">
        <v>952</v>
      </c>
    </row>
    <row r="2" spans="1:7" ht="12.95" customHeight="1" x14ac:dyDescent="0.2">
      <c r="A2" s="474" t="s">
        <v>443</v>
      </c>
      <c r="B2" s="514" t="s">
        <v>892</v>
      </c>
      <c r="C2" s="514" t="s">
        <v>893</v>
      </c>
      <c r="D2" s="514" t="s">
        <v>894</v>
      </c>
      <c r="E2" s="515" t="s">
        <v>895</v>
      </c>
      <c r="F2" s="515" t="s">
        <v>951</v>
      </c>
      <c r="G2" s="53"/>
    </row>
    <row r="3" spans="1:7" ht="9.9499999999999993" customHeight="1" x14ac:dyDescent="0.2">
      <c r="A3" s="143" t="s">
        <v>23</v>
      </c>
      <c r="B3" s="554">
        <v>1731138</v>
      </c>
      <c r="C3" s="554">
        <v>1682512</v>
      </c>
      <c r="D3" s="554">
        <v>1267245</v>
      </c>
      <c r="E3" s="554">
        <v>1456685</v>
      </c>
      <c r="F3" s="554">
        <v>923108</v>
      </c>
      <c r="G3" s="82"/>
    </row>
    <row r="4" spans="1:7" ht="9.9499999999999993" customHeight="1" x14ac:dyDescent="0.2">
      <c r="A4" s="143" t="s">
        <v>24</v>
      </c>
      <c r="B4" s="227">
        <v>530952</v>
      </c>
      <c r="C4" s="227">
        <v>474640</v>
      </c>
      <c r="D4" s="227">
        <v>416212</v>
      </c>
      <c r="E4" s="227">
        <v>403637</v>
      </c>
      <c r="F4" s="227">
        <v>277361</v>
      </c>
      <c r="G4" s="82"/>
    </row>
    <row r="5" spans="1:7" ht="9.9499999999999993" customHeight="1" x14ac:dyDescent="0.2">
      <c r="A5" s="143" t="s">
        <v>25</v>
      </c>
      <c r="B5" s="227">
        <v>85276</v>
      </c>
      <c r="C5" s="227">
        <v>73104</v>
      </c>
      <c r="D5" s="227">
        <v>64193</v>
      </c>
      <c r="E5" s="227">
        <v>26701</v>
      </c>
      <c r="F5" s="227">
        <v>0</v>
      </c>
      <c r="G5" s="82"/>
    </row>
    <row r="6" spans="1:7" ht="9.9499999999999993" customHeight="1" x14ac:dyDescent="0.2">
      <c r="A6" s="475" t="s">
        <v>219</v>
      </c>
      <c r="B6" s="555">
        <f>B3+B4+B5</f>
        <v>2347366</v>
      </c>
      <c r="C6" s="555">
        <f>C3+C4+C5</f>
        <v>2230256</v>
      </c>
      <c r="D6" s="555">
        <f>D3+D4+D5</f>
        <v>1747650</v>
      </c>
      <c r="E6" s="555">
        <f>E3+E4+E5</f>
        <v>1887023</v>
      </c>
      <c r="F6" s="555">
        <f>F3+F4+F5</f>
        <v>1200469</v>
      </c>
      <c r="G6" s="106"/>
    </row>
    <row r="7" spans="1:7" ht="6.95" customHeight="1" x14ac:dyDescent="0.2">
      <c r="A7" s="289" t="s">
        <v>823</v>
      </c>
    </row>
    <row r="8" spans="1:7" ht="9.9499999999999993" customHeight="1" x14ac:dyDescent="0.2">
      <c r="G8" s="53"/>
    </row>
    <row r="9" spans="1:7" ht="9.9499999999999993" customHeight="1" x14ac:dyDescent="0.2"/>
    <row r="10" spans="1:7" ht="9.9499999999999993" customHeight="1" x14ac:dyDescent="0.2"/>
    <row r="11" spans="1:7" ht="9.9499999999999993" customHeight="1" x14ac:dyDescent="0.2"/>
    <row r="12" spans="1:7" ht="9.9499999999999993" customHeight="1" x14ac:dyDescent="0.2"/>
    <row r="13" spans="1:7" ht="9.9499999999999993" customHeight="1" x14ac:dyDescent="0.2"/>
    <row r="14" spans="1:7" ht="9.9499999999999993" customHeight="1" x14ac:dyDescent="0.2"/>
    <row r="15" spans="1:7" ht="9.9499999999999993" customHeight="1" x14ac:dyDescent="0.2"/>
    <row r="16" spans="1:7" ht="9.9499999999999993" customHeight="1" x14ac:dyDescent="0.2"/>
    <row r="17" spans="1:6" ht="9.9499999999999993" customHeight="1" x14ac:dyDescent="0.2"/>
    <row r="18" spans="1:6" ht="9.9499999999999993" customHeight="1" x14ac:dyDescent="0.2"/>
    <row r="19" spans="1:6" ht="9.9499999999999993" customHeight="1" x14ac:dyDescent="0.2"/>
    <row r="20" spans="1:6" ht="9.9499999999999993" customHeight="1" x14ac:dyDescent="0.2"/>
    <row r="21" spans="1:6" ht="9.9499999999999993" customHeight="1" x14ac:dyDescent="0.2"/>
    <row r="22" spans="1:6" ht="6.95" customHeight="1" x14ac:dyDescent="0.2">
      <c r="A22" s="289"/>
    </row>
    <row r="23" spans="1:6" ht="9.9499999999999993" customHeight="1" x14ac:dyDescent="0.2">
      <c r="A23" s="118" t="s">
        <v>953</v>
      </c>
    </row>
    <row r="24" spans="1:6" ht="12.95" customHeight="1" x14ac:dyDescent="0.2">
      <c r="A24" s="363" t="s">
        <v>748</v>
      </c>
      <c r="B24" s="514" t="s">
        <v>892</v>
      </c>
      <c r="C24" s="514" t="s">
        <v>893</v>
      </c>
      <c r="D24" s="514" t="s">
        <v>894</v>
      </c>
      <c r="E24" s="515" t="s">
        <v>895</v>
      </c>
      <c r="F24" s="515" t="s">
        <v>951</v>
      </c>
    </row>
    <row r="25" spans="1:6" ht="9.9499999999999993" customHeight="1" x14ac:dyDescent="0.2">
      <c r="A25" s="143" t="s">
        <v>26</v>
      </c>
      <c r="B25" s="227">
        <v>348081</v>
      </c>
      <c r="C25" s="227">
        <v>339805</v>
      </c>
      <c r="D25" s="227">
        <v>316139</v>
      </c>
      <c r="E25" s="227">
        <v>368284</v>
      </c>
      <c r="F25" s="227">
        <v>209124</v>
      </c>
    </row>
    <row r="26" spans="1:6" ht="9.9499999999999993" customHeight="1" x14ac:dyDescent="0.2">
      <c r="A26" s="143" t="s">
        <v>27</v>
      </c>
      <c r="B26" s="227">
        <v>324707</v>
      </c>
      <c r="C26" s="227">
        <v>203351</v>
      </c>
      <c r="D26" s="227">
        <v>194295</v>
      </c>
      <c r="E26" s="227">
        <v>180400</v>
      </c>
      <c r="F26" s="227">
        <v>161803</v>
      </c>
    </row>
    <row r="27" spans="1:6" ht="9.9499999999999993" customHeight="1" x14ac:dyDescent="0.2">
      <c r="A27" s="475" t="s">
        <v>219</v>
      </c>
      <c r="B27" s="555">
        <f>B25+B26</f>
        <v>672788</v>
      </c>
      <c r="C27" s="555">
        <f>C25+C26</f>
        <v>543156</v>
      </c>
      <c r="D27" s="555">
        <f>D25+D26</f>
        <v>510434</v>
      </c>
      <c r="E27" s="555">
        <f>E25+E26</f>
        <v>548684</v>
      </c>
      <c r="F27" s="555">
        <f>F25+F26</f>
        <v>370927</v>
      </c>
    </row>
    <row r="28" spans="1:6" ht="6.95" customHeight="1" x14ac:dyDescent="0.2">
      <c r="A28" s="289" t="s">
        <v>823</v>
      </c>
    </row>
    <row r="31" spans="1:6" ht="6" customHeight="1" x14ac:dyDescent="0.2"/>
    <row r="41" spans="1:1" ht="8.1" customHeight="1" x14ac:dyDescent="0.2"/>
    <row r="45" spans="1:1" ht="9.9499999999999993" customHeight="1" x14ac:dyDescent="0.2"/>
    <row r="46" spans="1:1" ht="6.95" customHeight="1" x14ac:dyDescent="0.2">
      <c r="A46" s="289"/>
    </row>
  </sheetData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9"/>
  <sheetViews>
    <sheetView zoomScale="220" zoomScaleNormal="220" workbookViewId="0">
      <selection activeCell="H15" sqref="H15"/>
    </sheetView>
  </sheetViews>
  <sheetFormatPr defaultColWidth="9.140625" defaultRowHeight="9" customHeight="1" x14ac:dyDescent="0.2"/>
  <cols>
    <col min="1" max="1" width="13.5703125" style="86" customWidth="1"/>
    <col min="2" max="6" width="9.140625" style="25" customWidth="1"/>
    <col min="7" max="16384" width="9.140625" style="25"/>
  </cols>
  <sheetData>
    <row r="1" spans="1:6" ht="9.9499999999999993" customHeight="1" x14ac:dyDescent="0.2">
      <c r="A1" s="117" t="s">
        <v>28</v>
      </c>
    </row>
    <row r="2" spans="1:6" ht="9.9499999999999993" customHeight="1" x14ac:dyDescent="0.2">
      <c r="A2" s="118" t="s">
        <v>930</v>
      </c>
    </row>
    <row r="3" spans="1:6" ht="12" customHeight="1" x14ac:dyDescent="0.2">
      <c r="A3" s="620" t="s">
        <v>29</v>
      </c>
      <c r="B3" s="621">
        <v>2011</v>
      </c>
      <c r="C3" s="621">
        <v>2012</v>
      </c>
      <c r="D3" s="621">
        <v>2013</v>
      </c>
      <c r="E3" s="622">
        <v>2014</v>
      </c>
      <c r="F3" s="622">
        <v>2015</v>
      </c>
    </row>
    <row r="4" spans="1:6" ht="8.4499999999999993" customHeight="1" x14ac:dyDescent="0.2">
      <c r="A4" s="143" t="s">
        <v>30</v>
      </c>
      <c r="B4" s="226">
        <v>840275</v>
      </c>
      <c r="C4" s="226">
        <v>870668</v>
      </c>
      <c r="D4" s="226">
        <v>900642</v>
      </c>
      <c r="E4" s="226">
        <v>930441</v>
      </c>
      <c r="F4" s="226">
        <v>960166</v>
      </c>
    </row>
    <row r="5" spans="1:6" ht="8.4499999999999993" customHeight="1" x14ac:dyDescent="0.2">
      <c r="A5" s="143" t="s">
        <v>31</v>
      </c>
      <c r="B5" s="226">
        <v>2677</v>
      </c>
      <c r="C5" s="226">
        <v>2671</v>
      </c>
      <c r="D5" s="226">
        <v>2649</v>
      </c>
      <c r="E5" s="226">
        <v>2593</v>
      </c>
      <c r="F5" s="226">
        <v>2506</v>
      </c>
    </row>
    <row r="6" spans="1:6" ht="8.4499999999999993" customHeight="1" x14ac:dyDescent="0.2">
      <c r="A6" s="143" t="s">
        <v>32</v>
      </c>
      <c r="B6" s="226">
        <v>52179</v>
      </c>
      <c r="C6" s="226">
        <v>56367</v>
      </c>
      <c r="D6" s="226">
        <v>57689</v>
      </c>
      <c r="E6" s="226">
        <v>59163</v>
      </c>
      <c r="F6" s="226">
        <v>60348</v>
      </c>
    </row>
    <row r="7" spans="1:6" ht="8.4499999999999993" customHeight="1" x14ac:dyDescent="0.2">
      <c r="A7" s="143" t="s">
        <v>218</v>
      </c>
      <c r="B7" s="226">
        <v>10033</v>
      </c>
      <c r="C7" s="226">
        <v>10326</v>
      </c>
      <c r="D7" s="226">
        <v>10429</v>
      </c>
      <c r="E7" s="226">
        <v>11595</v>
      </c>
      <c r="F7" s="226">
        <v>12021</v>
      </c>
    </row>
    <row r="8" spans="1:6" ht="8.4499999999999993" customHeight="1" x14ac:dyDescent="0.2">
      <c r="A8" s="143" t="s">
        <v>33</v>
      </c>
      <c r="B8" s="226">
        <v>8285</v>
      </c>
      <c r="C8" s="226">
        <v>8345</v>
      </c>
      <c r="D8" s="226">
        <v>8581</v>
      </c>
      <c r="E8" s="226">
        <v>8673</v>
      </c>
      <c r="F8" s="226">
        <v>8616</v>
      </c>
    </row>
    <row r="9" spans="1:6" ht="8.4499999999999993" customHeight="1" x14ac:dyDescent="0.2">
      <c r="A9" s="143" t="s">
        <v>35</v>
      </c>
      <c r="B9" s="226">
        <v>1050</v>
      </c>
      <c r="C9" s="226">
        <v>1092</v>
      </c>
      <c r="D9" s="226">
        <v>1139</v>
      </c>
      <c r="E9" s="226">
        <v>1199</v>
      </c>
      <c r="F9" s="226">
        <v>1309</v>
      </c>
    </row>
    <row r="10" spans="1:6" ht="8.4499999999999993" customHeight="1" x14ac:dyDescent="0.2">
      <c r="A10" s="143" t="s">
        <v>34</v>
      </c>
      <c r="B10" s="226">
        <v>194</v>
      </c>
      <c r="C10" s="226">
        <v>200</v>
      </c>
      <c r="D10" s="226">
        <v>197</v>
      </c>
      <c r="E10" s="226">
        <v>203</v>
      </c>
      <c r="F10" s="226">
        <v>203</v>
      </c>
    </row>
    <row r="11" spans="1:6" ht="8.4499999999999993" customHeight="1" x14ac:dyDescent="0.2">
      <c r="A11" s="143" t="s">
        <v>36</v>
      </c>
      <c r="B11" s="226">
        <v>150</v>
      </c>
      <c r="C11" s="226">
        <v>153</v>
      </c>
      <c r="D11" s="226">
        <v>128</v>
      </c>
      <c r="E11" s="226">
        <v>104</v>
      </c>
      <c r="F11" s="226">
        <v>101</v>
      </c>
    </row>
    <row r="12" spans="1:6" ht="9.6" customHeight="1" x14ac:dyDescent="0.2">
      <c r="A12" s="475" t="s">
        <v>219</v>
      </c>
      <c r="B12" s="555">
        <f>SUM(B4:B11)</f>
        <v>914843</v>
      </c>
      <c r="C12" s="555">
        <f t="shared" ref="C12:F12" si="0">SUM(C4:C11)</f>
        <v>949822</v>
      </c>
      <c r="D12" s="555">
        <f t="shared" si="0"/>
        <v>981454</v>
      </c>
      <c r="E12" s="555">
        <f t="shared" si="0"/>
        <v>1013971</v>
      </c>
      <c r="F12" s="555">
        <f t="shared" si="0"/>
        <v>1045270</v>
      </c>
    </row>
    <row r="13" spans="1:6" s="152" customFormat="1" ht="6.95" customHeight="1" x14ac:dyDescent="0.2">
      <c r="A13" s="634" t="s">
        <v>836</v>
      </c>
    </row>
    <row r="14" spans="1:6" ht="5.0999999999999996" customHeight="1" x14ac:dyDescent="0.2"/>
    <row r="15" spans="1:6" ht="9.9499999999999993" customHeight="1" x14ac:dyDescent="0.2"/>
    <row r="16" spans="1:6" ht="9.9499999999999993" customHeight="1" x14ac:dyDescent="0.2">
      <c r="A16" s="114"/>
      <c r="B16" s="630" t="s">
        <v>30</v>
      </c>
    </row>
    <row r="17" spans="1:6" ht="6" customHeight="1" x14ac:dyDescent="0.2">
      <c r="A17" s="114"/>
      <c r="B17" s="630" t="s">
        <v>31</v>
      </c>
    </row>
    <row r="18" spans="1:6" ht="9.9499999999999993" customHeight="1" x14ac:dyDescent="0.2">
      <c r="A18" s="114"/>
      <c r="B18" s="630" t="s">
        <v>32</v>
      </c>
    </row>
    <row r="19" spans="1:6" ht="8.1" customHeight="1" x14ac:dyDescent="0.2">
      <c r="A19" s="114"/>
      <c r="B19" s="630" t="s">
        <v>218</v>
      </c>
    </row>
    <row r="20" spans="1:6" ht="9.9499999999999993" customHeight="1" x14ac:dyDescent="0.2">
      <c r="A20" s="114"/>
      <c r="B20" s="630" t="s">
        <v>1048</v>
      </c>
    </row>
    <row r="21" spans="1:6" ht="9.9499999999999993" customHeight="1" x14ac:dyDescent="0.2">
      <c r="A21" s="114"/>
      <c r="B21" s="630" t="s">
        <v>1049</v>
      </c>
    </row>
    <row r="22" spans="1:6" ht="9.9499999999999993" customHeight="1" x14ac:dyDescent="0.2">
      <c r="A22" s="114"/>
      <c r="B22" s="630" t="s">
        <v>1051</v>
      </c>
    </row>
    <row r="23" spans="1:6" ht="11.1" customHeight="1" x14ac:dyDescent="0.2">
      <c r="A23" s="114"/>
      <c r="B23" s="630" t="s">
        <v>1050</v>
      </c>
    </row>
    <row r="24" spans="1:6" ht="9.9499999999999993" customHeight="1" x14ac:dyDescent="0.2">
      <c r="A24" s="289"/>
    </row>
    <row r="25" spans="1:6" ht="9.9499999999999993" customHeight="1" x14ac:dyDescent="0.2">
      <c r="A25" s="118" t="s">
        <v>931</v>
      </c>
    </row>
    <row r="26" spans="1:6" ht="12.95" customHeight="1" x14ac:dyDescent="0.2">
      <c r="A26" s="620" t="s">
        <v>29</v>
      </c>
      <c r="B26" s="621">
        <v>2011</v>
      </c>
      <c r="C26" s="621">
        <v>2012</v>
      </c>
      <c r="D26" s="621">
        <v>2013</v>
      </c>
      <c r="E26" s="622">
        <v>2014</v>
      </c>
      <c r="F26" s="622">
        <v>2015</v>
      </c>
    </row>
    <row r="27" spans="1:6" s="130" customFormat="1" ht="9" customHeight="1" x14ac:dyDescent="0.2">
      <c r="A27" s="143" t="s">
        <v>30</v>
      </c>
      <c r="B27" s="193">
        <v>1018469</v>
      </c>
      <c r="C27" s="193">
        <v>1094798.0740000007</v>
      </c>
      <c r="D27" s="193">
        <v>1225494</v>
      </c>
      <c r="E27" s="193">
        <v>1304933</v>
      </c>
      <c r="F27" s="193">
        <v>1323913</v>
      </c>
    </row>
    <row r="28" spans="1:6" s="130" customFormat="1" ht="9" customHeight="1" x14ac:dyDescent="0.2">
      <c r="A28" s="143" t="s">
        <v>31</v>
      </c>
      <c r="B28" s="193">
        <v>474211</v>
      </c>
      <c r="C28" s="193">
        <v>584373.58799999976</v>
      </c>
      <c r="D28" s="193">
        <v>554697</v>
      </c>
      <c r="E28" s="193">
        <v>579270</v>
      </c>
      <c r="F28" s="193">
        <v>556396</v>
      </c>
    </row>
    <row r="29" spans="1:6" s="130" customFormat="1" ht="9" customHeight="1" x14ac:dyDescent="0.2">
      <c r="A29" s="143" t="s">
        <v>32</v>
      </c>
      <c r="B29" s="193">
        <v>563923</v>
      </c>
      <c r="C29" s="193">
        <v>633332.68500000006</v>
      </c>
      <c r="D29" s="193">
        <v>680412</v>
      </c>
      <c r="E29" s="193">
        <v>731982</v>
      </c>
      <c r="F29" s="193">
        <v>734369</v>
      </c>
    </row>
    <row r="30" spans="1:6" s="130" customFormat="1" ht="9" customHeight="1" x14ac:dyDescent="0.2">
      <c r="A30" s="143" t="s">
        <v>218</v>
      </c>
      <c r="B30" s="193">
        <v>153176</v>
      </c>
      <c r="C30" s="193">
        <v>210218.05400000003</v>
      </c>
      <c r="D30" s="193">
        <v>216079</v>
      </c>
      <c r="E30" s="193">
        <v>178919</v>
      </c>
      <c r="F30" s="193">
        <v>180284</v>
      </c>
    </row>
    <row r="31" spans="1:6" s="130" customFormat="1" ht="9" customHeight="1" x14ac:dyDescent="0.2">
      <c r="A31" s="143" t="s">
        <v>33</v>
      </c>
      <c r="B31" s="193">
        <v>131721</v>
      </c>
      <c r="C31" s="193">
        <v>138798.47700000007</v>
      </c>
      <c r="D31" s="193">
        <v>145272</v>
      </c>
      <c r="E31" s="193">
        <v>150566</v>
      </c>
      <c r="F31" s="193">
        <v>159606</v>
      </c>
    </row>
    <row r="32" spans="1:6" s="130" customFormat="1" ht="9" customHeight="1" x14ac:dyDescent="0.2">
      <c r="A32" s="143" t="s">
        <v>35</v>
      </c>
      <c r="B32" s="193">
        <v>172749</v>
      </c>
      <c r="C32" s="193">
        <v>185652.6320000001</v>
      </c>
      <c r="D32" s="193">
        <v>179167</v>
      </c>
      <c r="E32" s="193">
        <v>183564</v>
      </c>
      <c r="F32" s="193">
        <v>194694</v>
      </c>
    </row>
    <row r="33" spans="1:6" s="130" customFormat="1" ht="9" customHeight="1" x14ac:dyDescent="0.2">
      <c r="A33" s="143" t="s">
        <v>34</v>
      </c>
      <c r="B33" s="193">
        <v>136146</v>
      </c>
      <c r="C33" s="193">
        <v>155556.7099999999</v>
      </c>
      <c r="D33" s="193">
        <v>189829</v>
      </c>
      <c r="E33" s="193">
        <v>202582</v>
      </c>
      <c r="F33" s="193">
        <v>201256</v>
      </c>
    </row>
    <row r="34" spans="1:6" s="130" customFormat="1" ht="9" customHeight="1" x14ac:dyDescent="0.2">
      <c r="A34" s="143" t="s">
        <v>36</v>
      </c>
      <c r="B34" s="193">
        <v>4144</v>
      </c>
      <c r="C34" s="193">
        <v>4242.5769999999975</v>
      </c>
      <c r="D34" s="193">
        <v>3713</v>
      </c>
      <c r="E34" s="193">
        <v>3724</v>
      </c>
      <c r="F34" s="193">
        <v>3172</v>
      </c>
    </row>
    <row r="35" spans="1:6" s="130" customFormat="1" ht="9.6" customHeight="1" x14ac:dyDescent="0.2">
      <c r="A35" s="475" t="s">
        <v>219</v>
      </c>
      <c r="B35" s="555">
        <f>SUM(B27:B34)</f>
        <v>2654539</v>
      </c>
      <c r="C35" s="555">
        <f t="shared" ref="C35:F35" si="1">SUM(C27:C34)</f>
        <v>3006972.7970000007</v>
      </c>
      <c r="D35" s="555">
        <f t="shared" si="1"/>
        <v>3194663</v>
      </c>
      <c r="E35" s="555">
        <f t="shared" si="1"/>
        <v>3335540</v>
      </c>
      <c r="F35" s="555">
        <f t="shared" si="1"/>
        <v>3353690</v>
      </c>
    </row>
    <row r="36" spans="1:6" ht="6.95" customHeight="1" x14ac:dyDescent="0.2">
      <c r="A36" s="289" t="s">
        <v>837</v>
      </c>
    </row>
    <row r="37" spans="1:6" ht="9.9499999999999993" customHeight="1" x14ac:dyDescent="0.2"/>
    <row r="38" spans="1:6" ht="9.9499999999999993" customHeight="1" x14ac:dyDescent="0.2"/>
    <row r="39" spans="1:6" ht="9.9499999999999993" customHeight="1" x14ac:dyDescent="0.2"/>
    <row r="40" spans="1:6" ht="6" customHeight="1" x14ac:dyDescent="0.2"/>
    <row r="41" spans="1:6" ht="9.9499999999999993" customHeight="1" x14ac:dyDescent="0.2"/>
    <row r="42" spans="1:6" ht="7.5" customHeight="1" x14ac:dyDescent="0.2"/>
    <row r="43" spans="1:6" ht="9.9499999999999993" customHeight="1" x14ac:dyDescent="0.2"/>
    <row r="44" spans="1:6" ht="9.9499999999999993" customHeight="1" x14ac:dyDescent="0.2"/>
    <row r="45" spans="1:6" ht="9.9499999999999993" customHeight="1" x14ac:dyDescent="0.2"/>
    <row r="46" spans="1:6" ht="9.9499999999999993" customHeight="1" x14ac:dyDescent="0.2"/>
    <row r="47" spans="1:6" ht="12" customHeight="1" x14ac:dyDescent="0.2">
      <c r="A47" s="289"/>
    </row>
    <row r="48" spans="1:6" ht="9.9499999999999993" customHeight="1" x14ac:dyDescent="0.2"/>
    <row r="49" ht="9.9499999999999993" customHeight="1" x14ac:dyDescent="0.2"/>
  </sheetData>
  <sortState ref="A26:F33">
    <sortCondition descending="1" ref="F26:F33"/>
  </sortState>
  <pageMargins left="0.47244094488188981" right="0.47244094488188981" top="0.39370078740157483" bottom="0.43307086614173229" header="0.19685039370078741" footer="0"/>
  <pageSetup paperSize="193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3"/>
  <sheetViews>
    <sheetView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8.7109375" style="25" customWidth="1"/>
    <col min="2" max="2" width="9.42578125" style="25" customWidth="1"/>
    <col min="3" max="6" width="8.42578125" style="25" customWidth="1"/>
    <col min="7" max="7" width="7.42578125" style="25" customWidth="1"/>
    <col min="8" max="16384" width="9.140625" style="25"/>
  </cols>
  <sheetData>
    <row r="1" spans="1:7" ht="9.9499999999999993" customHeight="1" x14ac:dyDescent="0.2">
      <c r="A1" s="117" t="s">
        <v>37</v>
      </c>
    </row>
    <row r="2" spans="1:7" ht="9.9499999999999993" customHeight="1" x14ac:dyDescent="0.2">
      <c r="A2" s="118" t="s">
        <v>716</v>
      </c>
    </row>
    <row r="3" spans="1:7" ht="9.9499999999999993" customHeight="1" x14ac:dyDescent="0.2">
      <c r="A3" s="121" t="s">
        <v>888</v>
      </c>
    </row>
    <row r="4" spans="1:7" ht="12.95" customHeight="1" x14ac:dyDescent="0.2">
      <c r="A4" s="660" t="s">
        <v>216</v>
      </c>
      <c r="B4" s="661" t="s">
        <v>38</v>
      </c>
      <c r="C4" s="661"/>
      <c r="D4" s="661"/>
      <c r="E4" s="661"/>
      <c r="F4" s="661"/>
      <c r="G4" s="662"/>
    </row>
    <row r="5" spans="1:7" ht="12.95" customHeight="1" x14ac:dyDescent="0.2">
      <c r="A5" s="660"/>
      <c r="B5" s="683" t="s">
        <v>718</v>
      </c>
      <c r="C5" s="683" t="s">
        <v>39</v>
      </c>
      <c r="D5" s="683"/>
      <c r="E5" s="683" t="s">
        <v>711</v>
      </c>
      <c r="F5" s="683" t="s">
        <v>712</v>
      </c>
      <c r="G5" s="684" t="s">
        <v>40</v>
      </c>
    </row>
    <row r="6" spans="1:7" ht="22.5" customHeight="1" x14ac:dyDescent="0.2">
      <c r="A6" s="660"/>
      <c r="B6" s="683"/>
      <c r="C6" s="374" t="s">
        <v>868</v>
      </c>
      <c r="D6" s="374" t="s">
        <v>869</v>
      </c>
      <c r="E6" s="683"/>
      <c r="F6" s="683"/>
      <c r="G6" s="684"/>
    </row>
    <row r="7" spans="1:7" ht="9.9499999999999993" customHeight="1" x14ac:dyDescent="0.2">
      <c r="A7" s="191">
        <v>2010</v>
      </c>
      <c r="B7" s="216">
        <v>1950571</v>
      </c>
      <c r="C7" s="216">
        <v>429224</v>
      </c>
      <c r="D7" s="216">
        <v>478594</v>
      </c>
      <c r="E7" s="216">
        <v>148196</v>
      </c>
      <c r="F7" s="216">
        <v>63718</v>
      </c>
      <c r="G7" s="216">
        <v>4879</v>
      </c>
    </row>
    <row r="8" spans="1:7" ht="9.9499999999999993" customHeight="1" x14ac:dyDescent="0.2">
      <c r="A8" s="191">
        <v>2011</v>
      </c>
      <c r="B8" s="216">
        <v>2105925</v>
      </c>
      <c r="C8" s="216">
        <v>454354</v>
      </c>
      <c r="D8" s="216">
        <v>508721</v>
      </c>
      <c r="E8" s="216">
        <v>176954</v>
      </c>
      <c r="F8" s="216">
        <v>108765</v>
      </c>
      <c r="G8" s="216">
        <v>5670</v>
      </c>
    </row>
    <row r="9" spans="1:7" ht="9.9499999999999993" customHeight="1" x14ac:dyDescent="0.2">
      <c r="A9" s="191">
        <v>2012</v>
      </c>
      <c r="B9" s="216">
        <v>2301006</v>
      </c>
      <c r="C9" s="216">
        <v>497836</v>
      </c>
      <c r="D9" s="216">
        <v>558550</v>
      </c>
      <c r="E9" s="216">
        <v>187515.45999999996</v>
      </c>
      <c r="F9" s="216">
        <v>120049.25</v>
      </c>
      <c r="G9" s="216">
        <v>5977.1200000000008</v>
      </c>
    </row>
    <row r="10" spans="1:7" ht="9.9499999999999993" customHeight="1" x14ac:dyDescent="0.2">
      <c r="A10" s="191">
        <v>2013</v>
      </c>
      <c r="B10" s="216">
        <v>2361800</v>
      </c>
      <c r="C10" s="216">
        <v>509738</v>
      </c>
      <c r="D10" s="216">
        <v>578683</v>
      </c>
      <c r="E10" s="216">
        <v>190194.28000000003</v>
      </c>
      <c r="F10" s="216">
        <v>123684.69999999995</v>
      </c>
      <c r="G10" s="216">
        <v>6303.1400000000012</v>
      </c>
    </row>
    <row r="11" spans="1:7" ht="9.9499999999999993" customHeight="1" x14ac:dyDescent="0.2">
      <c r="A11" s="362">
        <v>2014</v>
      </c>
      <c r="B11" s="378">
        <v>2408027</v>
      </c>
      <c r="C11" s="378">
        <v>520207</v>
      </c>
      <c r="D11" s="378">
        <v>591824</v>
      </c>
      <c r="E11" s="378">
        <v>190344.42000000004</v>
      </c>
      <c r="F11" s="378">
        <v>131075.90999999997</v>
      </c>
      <c r="G11" s="378">
        <v>6306.9700000000012</v>
      </c>
    </row>
    <row r="12" spans="1:7" ht="6.95" customHeight="1" x14ac:dyDescent="0.2">
      <c r="A12" s="289" t="s">
        <v>838</v>
      </c>
    </row>
    <row r="13" spans="1:7" ht="9.6" customHeight="1" x14ac:dyDescent="0.2">
      <c r="A13" s="30"/>
      <c r="B13" s="30"/>
      <c r="C13" s="30"/>
      <c r="D13" s="30"/>
      <c r="E13" s="30"/>
      <c r="F13" s="30"/>
      <c r="G13" s="30"/>
    </row>
  </sheetData>
  <mergeCells count="7">
    <mergeCell ref="E5:E6"/>
    <mergeCell ref="G5:G6"/>
    <mergeCell ref="B4:G4"/>
    <mergeCell ref="A4:A6"/>
    <mergeCell ref="B5:B6"/>
    <mergeCell ref="C5:D5"/>
    <mergeCell ref="F5:F6"/>
  </mergeCells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1"/>
  <sheetViews>
    <sheetView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7.85546875" style="25" customWidth="1"/>
    <col min="2" max="2" width="7.7109375" style="25" customWidth="1"/>
    <col min="3" max="8" width="7.28515625" style="25" customWidth="1"/>
    <col min="9" max="16384" width="9.140625" style="25"/>
  </cols>
  <sheetData>
    <row r="1" spans="1:8" ht="9.9499999999999993" customHeight="1" x14ac:dyDescent="0.2">
      <c r="A1" s="118" t="s">
        <v>717</v>
      </c>
    </row>
    <row r="2" spans="1:8" ht="9.9499999999999993" customHeight="1" x14ac:dyDescent="0.2">
      <c r="A2" s="121" t="s">
        <v>889</v>
      </c>
    </row>
    <row r="3" spans="1:8" ht="12.95" customHeight="1" x14ac:dyDescent="0.2">
      <c r="A3" s="660" t="s">
        <v>216</v>
      </c>
      <c r="B3" s="661" t="s">
        <v>41</v>
      </c>
      <c r="C3" s="661"/>
      <c r="D3" s="661"/>
      <c r="E3" s="661"/>
      <c r="F3" s="661"/>
      <c r="G3" s="661"/>
      <c r="H3" s="662"/>
    </row>
    <row r="4" spans="1:8" ht="12.95" customHeight="1" x14ac:dyDescent="0.2">
      <c r="A4" s="660"/>
      <c r="B4" s="661" t="s">
        <v>718</v>
      </c>
      <c r="C4" s="661" t="s">
        <v>42</v>
      </c>
      <c r="D4" s="661"/>
      <c r="E4" s="661" t="s">
        <v>747</v>
      </c>
      <c r="F4" s="661"/>
      <c r="G4" s="661"/>
      <c r="H4" s="662" t="s">
        <v>40</v>
      </c>
    </row>
    <row r="5" spans="1:8" ht="18" customHeight="1" x14ac:dyDescent="0.2">
      <c r="A5" s="660"/>
      <c r="B5" s="661"/>
      <c r="C5" s="367" t="s">
        <v>868</v>
      </c>
      <c r="D5" s="367" t="s">
        <v>869</v>
      </c>
      <c r="E5" s="367" t="s">
        <v>43</v>
      </c>
      <c r="F5" s="367" t="s">
        <v>44</v>
      </c>
      <c r="G5" s="367" t="s">
        <v>45</v>
      </c>
      <c r="H5" s="662"/>
    </row>
    <row r="6" spans="1:8" ht="9.9499999999999993" customHeight="1" x14ac:dyDescent="0.2">
      <c r="A6" s="191">
        <v>2010</v>
      </c>
      <c r="B6" s="197">
        <v>439771</v>
      </c>
      <c r="C6" s="197">
        <v>67096</v>
      </c>
      <c r="D6" s="197">
        <v>91100</v>
      </c>
      <c r="E6" s="197">
        <v>16200</v>
      </c>
      <c r="F6" s="197">
        <v>14415</v>
      </c>
      <c r="G6" s="197">
        <v>12043</v>
      </c>
      <c r="H6" s="191">
        <v>585</v>
      </c>
    </row>
    <row r="7" spans="1:8" ht="9.9499999999999993" customHeight="1" x14ac:dyDescent="0.2">
      <c r="A7" s="191">
        <v>2011</v>
      </c>
      <c r="B7" s="197">
        <v>452462</v>
      </c>
      <c r="C7" s="197">
        <v>71737</v>
      </c>
      <c r="D7" s="197">
        <v>98809</v>
      </c>
      <c r="E7" s="197">
        <v>19733</v>
      </c>
      <c r="F7" s="197">
        <v>17636</v>
      </c>
      <c r="G7" s="197">
        <v>13066</v>
      </c>
      <c r="H7" s="191">
        <v>565</v>
      </c>
    </row>
    <row r="8" spans="1:8" ht="9.9499999999999993" customHeight="1" x14ac:dyDescent="0.2">
      <c r="A8" s="191">
        <v>2012</v>
      </c>
      <c r="B8" s="197">
        <v>539276</v>
      </c>
      <c r="C8" s="197">
        <v>91280</v>
      </c>
      <c r="D8" s="197">
        <v>107559</v>
      </c>
      <c r="E8" s="197">
        <v>40649.950000000004</v>
      </c>
      <c r="F8" s="197">
        <v>29127.699999999997</v>
      </c>
      <c r="G8" s="197">
        <v>13441.900000000001</v>
      </c>
      <c r="H8" s="198">
        <v>725.73</v>
      </c>
    </row>
    <row r="9" spans="1:8" ht="9.9499999999999993" customHeight="1" x14ac:dyDescent="0.2">
      <c r="A9" s="191">
        <v>2013</v>
      </c>
      <c r="B9" s="197">
        <v>581619</v>
      </c>
      <c r="C9" s="197">
        <v>93135</v>
      </c>
      <c r="D9" s="197">
        <v>120013</v>
      </c>
      <c r="E9" s="197">
        <v>27318.03</v>
      </c>
      <c r="F9" s="197">
        <v>15090.310000000001</v>
      </c>
      <c r="G9" s="197">
        <v>12772.56</v>
      </c>
      <c r="H9" s="198">
        <v>777.36999999999989</v>
      </c>
    </row>
    <row r="10" spans="1:8" ht="9.9499999999999993" customHeight="1" x14ac:dyDescent="0.2">
      <c r="A10" s="362">
        <v>2014</v>
      </c>
      <c r="B10" s="375">
        <v>691273</v>
      </c>
      <c r="C10" s="375">
        <v>118314</v>
      </c>
      <c r="D10" s="375">
        <v>137404</v>
      </c>
      <c r="E10" s="375">
        <v>31670.239999999994</v>
      </c>
      <c r="F10" s="375">
        <v>17839.080000000002</v>
      </c>
      <c r="G10" s="375">
        <v>13660.46</v>
      </c>
      <c r="H10" s="375">
        <v>1065.6799999999998</v>
      </c>
    </row>
    <row r="11" spans="1:8" ht="6.95" customHeight="1" x14ac:dyDescent="0.2">
      <c r="A11" s="289" t="s">
        <v>838</v>
      </c>
    </row>
    <row r="12" spans="1:8" ht="9" customHeight="1" x14ac:dyDescent="0.2">
      <c r="A12" s="30"/>
    </row>
    <row r="21" spans="8:8" ht="9" customHeight="1" x14ac:dyDescent="0.2">
      <c r="H21" s="32"/>
    </row>
  </sheetData>
  <mergeCells count="6">
    <mergeCell ref="A3:A5"/>
    <mergeCell ref="B3:H3"/>
    <mergeCell ref="B4:B5"/>
    <mergeCell ref="C4:D4"/>
    <mergeCell ref="E4:G4"/>
    <mergeCell ref="H4:H5"/>
  </mergeCells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86"/>
  <sheetViews>
    <sheetView topLeftCell="A125" zoomScale="170" zoomScaleNormal="170" workbookViewId="0">
      <selection activeCell="C133" sqref="C133"/>
    </sheetView>
  </sheetViews>
  <sheetFormatPr defaultColWidth="10.7109375" defaultRowHeight="9" customHeight="1" x14ac:dyDescent="0.2"/>
  <cols>
    <col min="1" max="1" width="23.5703125" style="25" customWidth="1"/>
    <col min="2" max="6" width="7.140625" style="25" customWidth="1"/>
    <col min="7" max="7" width="7.5703125" style="25" customWidth="1"/>
    <col min="8" max="8" width="7" style="25" customWidth="1"/>
    <col min="9" max="16384" width="10.7109375" style="25"/>
  </cols>
  <sheetData>
    <row r="1" spans="1:8" ht="9.9499999999999993" customHeight="1" x14ac:dyDescent="0.2">
      <c r="A1" s="142" t="s">
        <v>46</v>
      </c>
    </row>
    <row r="2" spans="1:8" ht="9.9499999999999993" customHeight="1" x14ac:dyDescent="0.2">
      <c r="A2" s="117" t="s">
        <v>457</v>
      </c>
    </row>
    <row r="3" spans="1:8" ht="9.9499999999999993" customHeight="1" x14ac:dyDescent="0.2">
      <c r="A3" s="284" t="s">
        <v>957</v>
      </c>
    </row>
    <row r="4" spans="1:8" ht="6" customHeight="1" x14ac:dyDescent="0.2">
      <c r="A4" s="284"/>
      <c r="F4" s="148" t="s">
        <v>278</v>
      </c>
    </row>
    <row r="5" spans="1:8" ht="12.95" customHeight="1" x14ac:dyDescent="0.2">
      <c r="A5" s="685" t="s">
        <v>279</v>
      </c>
      <c r="B5" s="664" t="s">
        <v>473</v>
      </c>
      <c r="C5" s="664"/>
      <c r="D5" s="664"/>
      <c r="E5" s="664"/>
      <c r="F5" s="686"/>
    </row>
    <row r="6" spans="1:8" ht="12.95" customHeight="1" x14ac:dyDescent="0.2">
      <c r="A6" s="685"/>
      <c r="B6" s="582">
        <v>2011</v>
      </c>
      <c r="C6" s="582">
        <v>2012</v>
      </c>
      <c r="D6" s="582">
        <v>2013</v>
      </c>
      <c r="E6" s="583">
        <v>2014</v>
      </c>
      <c r="F6" s="376">
        <v>2015</v>
      </c>
    </row>
    <row r="7" spans="1:8" ht="9.9499999999999993" customHeight="1" x14ac:dyDescent="0.2">
      <c r="A7" s="147" t="s">
        <v>794</v>
      </c>
      <c r="B7" s="147">
        <v>0</v>
      </c>
      <c r="C7" s="147">
        <v>83.86</v>
      </c>
      <c r="D7" s="147">
        <v>297.02</v>
      </c>
      <c r="E7" s="147">
        <v>264</v>
      </c>
      <c r="F7" s="147">
        <v>72</v>
      </c>
    </row>
    <row r="8" spans="1:8" ht="9.9499999999999993" customHeight="1" x14ac:dyDescent="0.2">
      <c r="A8" s="147" t="s">
        <v>1055</v>
      </c>
      <c r="B8" s="147">
        <v>1938385.19</v>
      </c>
      <c r="C8" s="147">
        <v>1652724.0379999999</v>
      </c>
      <c r="D8" s="147">
        <v>1537684.6240000001</v>
      </c>
      <c r="E8" s="147">
        <v>1543489.4129999999</v>
      </c>
      <c r="F8" s="147">
        <v>1411497.872</v>
      </c>
      <c r="G8" s="89"/>
      <c r="H8" s="89"/>
    </row>
    <row r="9" spans="1:8" ht="9.9499999999999993" customHeight="1" x14ac:dyDescent="0.2">
      <c r="A9" s="147" t="s">
        <v>731</v>
      </c>
      <c r="B9" s="147">
        <v>0</v>
      </c>
      <c r="C9" s="147">
        <v>0</v>
      </c>
      <c r="D9" s="147">
        <v>0</v>
      </c>
      <c r="E9" s="147">
        <v>588</v>
      </c>
      <c r="F9" s="147">
        <v>0</v>
      </c>
      <c r="G9" s="89"/>
      <c r="H9" s="89"/>
    </row>
    <row r="10" spans="1:8" ht="9.9499999999999993" customHeight="1" x14ac:dyDescent="0.2">
      <c r="A10" s="147" t="s">
        <v>1056</v>
      </c>
      <c r="B10" s="147">
        <v>133026.649</v>
      </c>
      <c r="C10" s="147">
        <v>93103.59</v>
      </c>
      <c r="D10" s="147">
        <v>33269.78</v>
      </c>
      <c r="E10" s="147">
        <v>26685.713</v>
      </c>
      <c r="F10" s="147">
        <v>25766.571</v>
      </c>
      <c r="G10" s="89"/>
      <c r="H10" s="89"/>
    </row>
    <row r="11" spans="1:8" ht="9.9499999999999993" customHeight="1" x14ac:dyDescent="0.2">
      <c r="A11" s="147" t="s">
        <v>795</v>
      </c>
      <c r="B11" s="147">
        <v>8.3000000000000007</v>
      </c>
      <c r="C11" s="147">
        <v>15.07</v>
      </c>
      <c r="D11" s="147">
        <v>16.408000000000001</v>
      </c>
      <c r="E11" s="147">
        <v>13.718</v>
      </c>
      <c r="F11" s="147">
        <v>23.501999999999999</v>
      </c>
    </row>
    <row r="12" spans="1:8" ht="9.9499999999999993" customHeight="1" x14ac:dyDescent="0.2">
      <c r="A12" s="147" t="s">
        <v>796</v>
      </c>
      <c r="B12" s="147">
        <v>339.815</v>
      </c>
      <c r="C12" s="147">
        <v>1502.549</v>
      </c>
      <c r="D12" s="147">
        <v>1464.165</v>
      </c>
      <c r="E12" s="147">
        <v>540.24199999999996</v>
      </c>
      <c r="F12" s="147">
        <v>332</v>
      </c>
    </row>
    <row r="13" spans="1:8" ht="9.9499999999999993" customHeight="1" x14ac:dyDescent="0.2">
      <c r="A13" s="147" t="s">
        <v>797</v>
      </c>
      <c r="B13" s="147">
        <v>1.5369999999999999</v>
      </c>
      <c r="C13" s="147">
        <v>4.9459999999999997</v>
      </c>
      <c r="D13" s="147">
        <v>3.0049999999999999</v>
      </c>
      <c r="E13" s="147">
        <v>7.5960000000000001</v>
      </c>
      <c r="F13" s="147">
        <v>0.97499999999999998</v>
      </c>
    </row>
    <row r="14" spans="1:8" ht="9.9499999999999993" customHeight="1" x14ac:dyDescent="0.2">
      <c r="A14" s="147" t="s">
        <v>788</v>
      </c>
      <c r="B14" s="147">
        <v>639.05799999999999</v>
      </c>
      <c r="C14" s="147">
        <v>275.97300000000001</v>
      </c>
      <c r="D14" s="147">
        <v>360.65899999999999</v>
      </c>
      <c r="E14" s="147">
        <v>425.51299999999998</v>
      </c>
      <c r="F14" s="147">
        <v>561.43200000000002</v>
      </c>
    </row>
    <row r="15" spans="1:8" ht="9.9499999999999993" customHeight="1" x14ac:dyDescent="0.2">
      <c r="A15" s="147" t="s">
        <v>1057</v>
      </c>
      <c r="B15" s="147">
        <v>0</v>
      </c>
      <c r="C15" s="147">
        <v>0</v>
      </c>
      <c r="D15" s="147">
        <v>0</v>
      </c>
      <c r="E15" s="147">
        <v>18167.670999999998</v>
      </c>
      <c r="F15" s="147">
        <v>0</v>
      </c>
    </row>
    <row r="16" spans="1:8" ht="9.9499999999999993" customHeight="1" x14ac:dyDescent="0.2">
      <c r="A16" s="147" t="s">
        <v>614</v>
      </c>
      <c r="B16" s="147">
        <v>389.45100000000002</v>
      </c>
      <c r="C16" s="147">
        <v>245.74799999999999</v>
      </c>
      <c r="D16" s="147">
        <v>176.399</v>
      </c>
      <c r="E16" s="147">
        <v>245.732</v>
      </c>
      <c r="F16" s="147">
        <v>28</v>
      </c>
    </row>
    <row r="17" spans="1:6" ht="9.9499999999999993" customHeight="1" x14ac:dyDescent="0.2">
      <c r="A17" s="147" t="s">
        <v>813</v>
      </c>
      <c r="B17" s="147">
        <v>22.817</v>
      </c>
      <c r="C17" s="147">
        <v>27.965</v>
      </c>
      <c r="D17" s="147">
        <v>4.08</v>
      </c>
      <c r="E17" s="147">
        <v>25.152000000000001</v>
      </c>
      <c r="F17" s="147">
        <v>0</v>
      </c>
    </row>
    <row r="18" spans="1:6" ht="9.9499999999999993" customHeight="1" x14ac:dyDescent="0.2">
      <c r="A18" s="147" t="s">
        <v>48</v>
      </c>
      <c r="B18" s="147">
        <v>6.5000000000000002E-2</v>
      </c>
      <c r="C18" s="147">
        <v>6.6000000000000003E-2</v>
      </c>
      <c r="D18" s="147">
        <v>0.05</v>
      </c>
      <c r="E18" s="147">
        <v>2.5000000000000001E-2</v>
      </c>
      <c r="F18" s="147">
        <v>1420.422</v>
      </c>
    </row>
    <row r="19" spans="1:6" ht="9.9499999999999993" customHeight="1" x14ac:dyDescent="0.2">
      <c r="A19" s="147" t="s">
        <v>814</v>
      </c>
      <c r="B19" s="147">
        <v>0</v>
      </c>
      <c r="C19" s="147">
        <v>120.328</v>
      </c>
      <c r="D19" s="147">
        <v>51.29</v>
      </c>
      <c r="E19" s="147">
        <v>1801.721</v>
      </c>
      <c r="F19" s="147">
        <v>2448.6039999999998</v>
      </c>
    </row>
    <row r="20" spans="1:6" ht="9.9499999999999993" customHeight="1" x14ac:dyDescent="0.2">
      <c r="A20" s="147" t="s">
        <v>798</v>
      </c>
      <c r="B20" s="147">
        <v>0</v>
      </c>
      <c r="C20" s="147">
        <v>0</v>
      </c>
      <c r="D20" s="147">
        <v>0</v>
      </c>
      <c r="E20" s="147">
        <v>15587.541999999999</v>
      </c>
      <c r="F20" s="147">
        <v>0</v>
      </c>
    </row>
    <row r="21" spans="1:6" ht="9.9499999999999993" customHeight="1" x14ac:dyDescent="0.2">
      <c r="A21" s="147" t="s">
        <v>799</v>
      </c>
      <c r="B21" s="147">
        <v>174.57499999999999</v>
      </c>
      <c r="C21" s="147">
        <v>209.87</v>
      </c>
      <c r="D21" s="147">
        <v>143.167</v>
      </c>
      <c r="E21" s="147">
        <v>142.86500000000001</v>
      </c>
      <c r="F21" s="147">
        <v>216.94399999999999</v>
      </c>
    </row>
    <row r="22" spans="1:6" ht="9.9499999999999993" customHeight="1" x14ac:dyDescent="0.2">
      <c r="A22" s="284" t="s">
        <v>957</v>
      </c>
    </row>
    <row r="23" spans="1:6" ht="6" customHeight="1" x14ac:dyDescent="0.2">
      <c r="A23" s="284"/>
      <c r="F23" s="148" t="s">
        <v>287</v>
      </c>
    </row>
    <row r="24" spans="1:6" ht="12.95" customHeight="1" x14ac:dyDescent="0.2">
      <c r="A24" s="685" t="s">
        <v>279</v>
      </c>
      <c r="B24" s="664" t="s">
        <v>473</v>
      </c>
      <c r="C24" s="664"/>
      <c r="D24" s="664"/>
      <c r="E24" s="664"/>
      <c r="F24" s="686"/>
    </row>
    <row r="25" spans="1:6" ht="12.95" customHeight="1" x14ac:dyDescent="0.2">
      <c r="A25" s="685"/>
      <c r="B25" s="582">
        <v>2011</v>
      </c>
      <c r="C25" s="582">
        <v>2012</v>
      </c>
      <c r="D25" s="582">
        <v>2013</v>
      </c>
      <c r="E25" s="583">
        <v>2014</v>
      </c>
      <c r="F25" s="376">
        <v>2015</v>
      </c>
    </row>
    <row r="26" spans="1:6" ht="9.9499999999999993" customHeight="1" x14ac:dyDescent="0.2">
      <c r="A26" s="145" t="s">
        <v>800</v>
      </c>
      <c r="B26" s="145">
        <v>17.905000000000001</v>
      </c>
      <c r="C26" s="145">
        <v>62.335999999999999</v>
      </c>
      <c r="D26" s="145">
        <v>21.797000000000001</v>
      </c>
      <c r="E26" s="145">
        <v>1.4019999999999999</v>
      </c>
      <c r="F26" s="145">
        <v>0.66500000000000004</v>
      </c>
    </row>
    <row r="27" spans="1:6" ht="9.9499999999999993" customHeight="1" x14ac:dyDescent="0.2">
      <c r="A27" s="145" t="s">
        <v>871</v>
      </c>
      <c r="B27" s="145">
        <v>1.8839999999999999</v>
      </c>
      <c r="C27" s="145">
        <v>22.47</v>
      </c>
      <c r="D27" s="145">
        <v>0.94899999999999995</v>
      </c>
      <c r="E27" s="145">
        <v>16.532</v>
      </c>
      <c r="F27" s="145">
        <v>1.196</v>
      </c>
    </row>
    <row r="28" spans="1:6" ht="9.9499999999999993" customHeight="1" x14ac:dyDescent="0.2">
      <c r="A28" s="143" t="s">
        <v>20</v>
      </c>
      <c r="B28" s="145">
        <v>23616.656999999999</v>
      </c>
      <c r="C28" s="145">
        <v>23.747</v>
      </c>
      <c r="D28" s="145">
        <v>6421.9880000000003</v>
      </c>
      <c r="E28" s="145">
        <v>6.5609999999999999</v>
      </c>
      <c r="F28" s="145">
        <v>17804.4729999999</v>
      </c>
    </row>
    <row r="29" spans="1:6" ht="9.9499999999999993" customHeight="1" x14ac:dyDescent="0.2">
      <c r="A29" s="475" t="s">
        <v>219</v>
      </c>
      <c r="B29" s="477">
        <f>SUM(B7:B28)-B25</f>
        <v>2096623.9029999999</v>
      </c>
      <c r="C29" s="477">
        <f>SUM(C7:C28)-C25</f>
        <v>1748422.5560000003</v>
      </c>
      <c r="D29" s="477">
        <f>SUM(D7:D28)-D25</f>
        <v>1579915.3810000001</v>
      </c>
      <c r="E29" s="477">
        <f>SUM(E7:E28)-E25</f>
        <v>1608009.3979999998</v>
      </c>
      <c r="F29" s="477">
        <v>1460175.473</v>
      </c>
    </row>
    <row r="30" spans="1:6" ht="6.95" customHeight="1" x14ac:dyDescent="0.2">
      <c r="A30" s="289" t="s">
        <v>839</v>
      </c>
    </row>
    <row r="31" spans="1:6" ht="6.95" customHeight="1" x14ac:dyDescent="0.2">
      <c r="A31" s="289" t="s">
        <v>840</v>
      </c>
    </row>
    <row r="32" spans="1:6" ht="8.1" customHeight="1" x14ac:dyDescent="0.2">
      <c r="A32" s="58"/>
      <c r="B32" s="58"/>
      <c r="C32" s="58"/>
      <c r="D32" s="58"/>
      <c r="E32" s="58"/>
      <c r="F32" s="58"/>
    </row>
    <row r="33" spans="1:6" ht="8.1" customHeight="1" x14ac:dyDescent="0.2">
      <c r="A33" s="58"/>
      <c r="B33" s="58"/>
      <c r="C33" s="58"/>
      <c r="D33" s="58"/>
      <c r="E33" s="58"/>
      <c r="F33" s="58"/>
    </row>
    <row r="34" spans="1:6" ht="8.1" customHeight="1" x14ac:dyDescent="0.2">
      <c r="A34" s="58"/>
      <c r="B34" s="58"/>
      <c r="C34" s="58"/>
      <c r="D34" s="58"/>
      <c r="E34" s="58"/>
      <c r="F34" s="58"/>
    </row>
    <row r="35" spans="1:6" ht="8.1" customHeight="1" x14ac:dyDescent="0.2">
      <c r="A35" s="58"/>
      <c r="B35" s="58"/>
      <c r="C35" s="58"/>
      <c r="D35" s="58"/>
      <c r="E35" s="58"/>
      <c r="F35" s="58"/>
    </row>
    <row r="36" spans="1:6" ht="8.1" customHeight="1" x14ac:dyDescent="0.2"/>
    <row r="37" spans="1:6" ht="8.1" customHeight="1" x14ac:dyDescent="0.2"/>
    <row r="38" spans="1:6" ht="8.1" customHeight="1" x14ac:dyDescent="0.2">
      <c r="B38" s="89"/>
      <c r="C38" s="89"/>
      <c r="D38" s="89"/>
      <c r="E38" s="89"/>
      <c r="F38" s="89"/>
    </row>
    <row r="39" spans="1:6" ht="9" customHeight="1" x14ac:dyDescent="0.2">
      <c r="A39" s="30"/>
      <c r="E39" s="89"/>
    </row>
    <row r="40" spans="1:6" ht="9" customHeight="1" x14ac:dyDescent="0.2">
      <c r="A40" s="30"/>
      <c r="E40" s="89"/>
    </row>
    <row r="41" spans="1:6" ht="9" customHeight="1" x14ac:dyDescent="0.2">
      <c r="A41" s="30"/>
      <c r="E41" s="89"/>
    </row>
    <row r="42" spans="1:6" ht="9" customHeight="1" x14ac:dyDescent="0.2">
      <c r="A42" s="30"/>
      <c r="E42" s="89"/>
    </row>
    <row r="43" spans="1:6" ht="9" customHeight="1" x14ac:dyDescent="0.2">
      <c r="A43" s="30"/>
      <c r="E43" s="89"/>
    </row>
    <row r="44" spans="1:6" ht="9" customHeight="1" x14ac:dyDescent="0.2">
      <c r="A44" s="30"/>
      <c r="E44" s="89"/>
    </row>
    <row r="45" spans="1:6" ht="9" customHeight="1" x14ac:dyDescent="0.2">
      <c r="A45" s="30"/>
      <c r="E45" s="89"/>
    </row>
    <row r="46" spans="1:6" ht="9.9499999999999993" customHeight="1" x14ac:dyDescent="0.2">
      <c r="A46" s="284" t="s">
        <v>958</v>
      </c>
    </row>
    <row r="47" spans="1:6" ht="6" customHeight="1" x14ac:dyDescent="0.2">
      <c r="A47" s="284"/>
      <c r="F47" s="148" t="s">
        <v>278</v>
      </c>
    </row>
    <row r="48" spans="1:6" ht="12.95" customHeight="1" x14ac:dyDescent="0.2">
      <c r="A48" s="685" t="s">
        <v>279</v>
      </c>
      <c r="B48" s="664" t="s">
        <v>472</v>
      </c>
      <c r="C48" s="664"/>
      <c r="D48" s="664"/>
      <c r="E48" s="664"/>
      <c r="F48" s="686"/>
    </row>
    <row r="49" spans="1:8" ht="12.95" customHeight="1" x14ac:dyDescent="0.2">
      <c r="A49" s="685"/>
      <c r="B49" s="582">
        <v>2011</v>
      </c>
      <c r="C49" s="582">
        <v>2012</v>
      </c>
      <c r="D49" s="582">
        <v>2013</v>
      </c>
      <c r="E49" s="583">
        <v>2014</v>
      </c>
      <c r="F49" s="376">
        <v>2015</v>
      </c>
    </row>
    <row r="50" spans="1:8" ht="9.9499999999999993" customHeight="1" x14ac:dyDescent="0.2">
      <c r="A50" s="147" t="s">
        <v>794</v>
      </c>
      <c r="B50" s="147">
        <v>0</v>
      </c>
      <c r="C50" s="147">
        <v>124.504</v>
      </c>
      <c r="D50" s="147">
        <v>377.267</v>
      </c>
      <c r="E50" s="147">
        <v>296.39999999999998</v>
      </c>
      <c r="F50" s="147">
        <v>50</v>
      </c>
    </row>
    <row r="51" spans="1:8" ht="9.9499999999999993" customHeight="1" x14ac:dyDescent="0.2">
      <c r="A51" s="147" t="s">
        <v>1055</v>
      </c>
      <c r="B51" s="147">
        <v>1245939.2</v>
      </c>
      <c r="C51" s="147">
        <v>927699.23800000001</v>
      </c>
      <c r="D51" s="147">
        <v>707387.40099999995</v>
      </c>
      <c r="E51" s="147">
        <v>587848.18799999997</v>
      </c>
      <c r="F51" s="147">
        <v>469160.00799999997</v>
      </c>
      <c r="G51" s="89"/>
      <c r="H51" s="89"/>
    </row>
    <row r="52" spans="1:8" ht="9.9499999999999993" customHeight="1" x14ac:dyDescent="0.2">
      <c r="A52" s="147" t="s">
        <v>731</v>
      </c>
      <c r="B52" s="147">
        <v>0</v>
      </c>
      <c r="C52" s="147">
        <v>0</v>
      </c>
      <c r="D52" s="147">
        <v>0</v>
      </c>
      <c r="E52" s="147">
        <v>417.62900000000002</v>
      </c>
      <c r="F52" s="147">
        <v>0</v>
      </c>
      <c r="G52" s="89"/>
      <c r="H52" s="89"/>
    </row>
    <row r="53" spans="1:8" ht="9.9499999999999993" customHeight="1" x14ac:dyDescent="0.2">
      <c r="A53" s="147" t="s">
        <v>1056</v>
      </c>
      <c r="B53" s="147">
        <v>107373.29700000001</v>
      </c>
      <c r="C53" s="147">
        <v>75777.902000000002</v>
      </c>
      <c r="D53" s="147">
        <v>24653.66</v>
      </c>
      <c r="E53" s="147">
        <v>18828.516</v>
      </c>
      <c r="F53" s="147">
        <v>15066.09</v>
      </c>
      <c r="G53" s="89"/>
      <c r="H53" s="89"/>
    </row>
    <row r="54" spans="1:8" ht="9.9499999999999993" customHeight="1" x14ac:dyDescent="0.2">
      <c r="A54" s="147" t="s">
        <v>795</v>
      </c>
      <c r="B54" s="147">
        <v>48.09</v>
      </c>
      <c r="C54" s="147">
        <v>67.33</v>
      </c>
      <c r="D54" s="147">
        <v>77.846999999999994</v>
      </c>
      <c r="E54" s="147">
        <v>69.626000000000005</v>
      </c>
      <c r="F54" s="147">
        <v>84.206000000000003</v>
      </c>
    </row>
    <row r="55" spans="1:8" ht="9.9499999999999993" customHeight="1" x14ac:dyDescent="0.2">
      <c r="A55" s="147" t="s">
        <v>796</v>
      </c>
      <c r="B55" s="147">
        <v>430.95400000000001</v>
      </c>
      <c r="C55" s="147">
        <v>1781.01</v>
      </c>
      <c r="D55" s="147">
        <v>1661.127</v>
      </c>
      <c r="E55" s="147">
        <v>668.82399999999996</v>
      </c>
      <c r="F55" s="147">
        <v>227</v>
      </c>
    </row>
    <row r="56" spans="1:8" ht="9.9499999999999993" customHeight="1" x14ac:dyDescent="0.2">
      <c r="A56" s="147" t="s">
        <v>797</v>
      </c>
      <c r="B56" s="147">
        <v>5.585</v>
      </c>
      <c r="C56" s="147">
        <v>17.89</v>
      </c>
      <c r="D56" s="147">
        <v>12.129</v>
      </c>
      <c r="E56" s="147">
        <v>74.930000000000007</v>
      </c>
      <c r="F56" s="147">
        <v>3.3919999999999999</v>
      </c>
    </row>
    <row r="57" spans="1:8" ht="9.9499999999999993" customHeight="1" x14ac:dyDescent="0.2">
      <c r="A57" s="147" t="s">
        <v>788</v>
      </c>
      <c r="B57" s="147">
        <v>7327.1570000000002</v>
      </c>
      <c r="C57" s="147">
        <v>3914.1039999999998</v>
      </c>
      <c r="D57" s="147">
        <v>2438.8980000000001</v>
      </c>
      <c r="E57" s="147">
        <v>5768.558</v>
      </c>
      <c r="F57" s="147">
        <v>4979.7389999999996</v>
      </c>
    </row>
    <row r="58" spans="1:8" ht="9.9499999999999993" customHeight="1" x14ac:dyDescent="0.2">
      <c r="A58" s="147" t="s">
        <v>1057</v>
      </c>
      <c r="B58" s="147">
        <v>0</v>
      </c>
      <c r="C58" s="147">
        <v>0</v>
      </c>
      <c r="D58" s="147">
        <v>0</v>
      </c>
      <c r="E58" s="147">
        <v>3631.721</v>
      </c>
      <c r="F58" s="147">
        <v>0</v>
      </c>
    </row>
    <row r="59" spans="1:8" ht="9.9499999999999993" customHeight="1" x14ac:dyDescent="0.2">
      <c r="A59" s="147" t="s">
        <v>614</v>
      </c>
      <c r="B59" s="147">
        <v>1184.722</v>
      </c>
      <c r="C59" s="147">
        <v>754.20899999999995</v>
      </c>
      <c r="D59" s="147">
        <v>512.28399999999999</v>
      </c>
      <c r="E59" s="147">
        <v>606.84</v>
      </c>
      <c r="F59" s="147">
        <v>63</v>
      </c>
    </row>
    <row r="60" spans="1:8" ht="9.9499999999999993" customHeight="1" x14ac:dyDescent="0.2">
      <c r="A60" s="147" t="s">
        <v>813</v>
      </c>
      <c r="B60" s="147">
        <v>25.28</v>
      </c>
      <c r="C60" s="147">
        <v>30.460999999999999</v>
      </c>
      <c r="D60" s="147">
        <v>3.2090000000000001</v>
      </c>
      <c r="E60" s="147">
        <v>24.478999999999999</v>
      </c>
      <c r="F60" s="147">
        <v>0.749</v>
      </c>
    </row>
    <row r="61" spans="1:8" ht="9.9499999999999993" customHeight="1" x14ac:dyDescent="0.2">
      <c r="A61" s="147" t="s">
        <v>48</v>
      </c>
      <c r="B61" s="147">
        <v>182.87899999999999</v>
      </c>
      <c r="C61" s="147">
        <v>135.70099999999999</v>
      </c>
      <c r="D61" s="147">
        <v>135.10300000000001</v>
      </c>
      <c r="E61" s="147">
        <v>93.337000000000003</v>
      </c>
      <c r="F61" s="147">
        <v>538.69899999999996</v>
      </c>
    </row>
    <row r="62" spans="1:8" ht="9.9499999999999993" customHeight="1" x14ac:dyDescent="0.2">
      <c r="A62" s="147" t="s">
        <v>814</v>
      </c>
      <c r="B62" s="147">
        <v>0</v>
      </c>
      <c r="C62" s="147">
        <v>406.13</v>
      </c>
      <c r="D62" s="147">
        <v>201.26</v>
      </c>
      <c r="E62" s="147">
        <v>2593.9969999999998</v>
      </c>
      <c r="F62" s="147">
        <v>2815.3989999999999</v>
      </c>
    </row>
    <row r="63" spans="1:8" ht="9.9499999999999993" customHeight="1" x14ac:dyDescent="0.2">
      <c r="A63" s="147" t="s">
        <v>798</v>
      </c>
      <c r="B63" s="147">
        <v>0</v>
      </c>
      <c r="C63" s="147">
        <v>0</v>
      </c>
      <c r="D63" s="147">
        <v>0</v>
      </c>
      <c r="E63" s="147">
        <v>7697.1189999999997</v>
      </c>
      <c r="F63" s="147">
        <v>0</v>
      </c>
    </row>
    <row r="64" spans="1:8" ht="9.9499999999999993" customHeight="1" x14ac:dyDescent="0.2">
      <c r="A64" s="147" t="s">
        <v>799</v>
      </c>
      <c r="B64" s="147">
        <v>545.02599999999995</v>
      </c>
      <c r="C64" s="147">
        <v>585.154</v>
      </c>
      <c r="D64" s="147">
        <v>388.08600000000001</v>
      </c>
      <c r="E64" s="147">
        <v>420</v>
      </c>
      <c r="F64" s="147">
        <v>504.41899999999998</v>
      </c>
    </row>
    <row r="65" spans="1:6" ht="9.6" customHeight="1" x14ac:dyDescent="0.2">
      <c r="A65" s="145"/>
      <c r="B65" s="147"/>
      <c r="C65" s="147"/>
      <c r="D65" s="147"/>
      <c r="E65" s="147"/>
      <c r="F65" s="147"/>
    </row>
    <row r="66" spans="1:6" ht="9.6" customHeight="1" x14ac:dyDescent="0.2">
      <c r="A66" s="145"/>
      <c r="B66" s="147"/>
      <c r="C66" s="147"/>
      <c r="D66" s="147"/>
      <c r="E66" s="147"/>
      <c r="F66" s="147"/>
    </row>
    <row r="67" spans="1:6" ht="9.9499999999999993" customHeight="1" x14ac:dyDescent="0.2">
      <c r="A67" s="284" t="s">
        <v>958</v>
      </c>
    </row>
    <row r="68" spans="1:6" ht="6" customHeight="1" x14ac:dyDescent="0.2">
      <c r="A68" s="284"/>
      <c r="F68" s="148" t="s">
        <v>287</v>
      </c>
    </row>
    <row r="69" spans="1:6" ht="12.95" customHeight="1" x14ac:dyDescent="0.2">
      <c r="A69" s="685" t="s">
        <v>279</v>
      </c>
      <c r="B69" s="664" t="s">
        <v>472</v>
      </c>
      <c r="C69" s="664"/>
      <c r="D69" s="664"/>
      <c r="E69" s="664"/>
      <c r="F69" s="686"/>
    </row>
    <row r="70" spans="1:6" ht="12.95" customHeight="1" x14ac:dyDescent="0.2">
      <c r="A70" s="685"/>
      <c r="B70" s="582">
        <v>2011</v>
      </c>
      <c r="C70" s="582">
        <v>2012</v>
      </c>
      <c r="D70" s="582">
        <v>2013</v>
      </c>
      <c r="E70" s="583">
        <v>2014</v>
      </c>
      <c r="F70" s="376">
        <v>2015</v>
      </c>
    </row>
    <row r="71" spans="1:6" ht="9.9499999999999993" customHeight="1" x14ac:dyDescent="0.2">
      <c r="A71" s="145" t="s">
        <v>800</v>
      </c>
      <c r="B71" s="147">
        <v>841.28399999999999</v>
      </c>
      <c r="C71" s="147">
        <v>2744.7779999999998</v>
      </c>
      <c r="D71" s="147">
        <v>965.29200000000003</v>
      </c>
      <c r="E71" s="147">
        <v>252.24100000000001</v>
      </c>
      <c r="F71" s="147">
        <v>90.933999999999997</v>
      </c>
    </row>
    <row r="72" spans="1:6" ht="9.9499999999999993" customHeight="1" x14ac:dyDescent="0.2">
      <c r="A72" s="145" t="s">
        <v>871</v>
      </c>
      <c r="B72" s="147">
        <v>115.014</v>
      </c>
      <c r="C72" s="147">
        <v>223.87</v>
      </c>
      <c r="D72" s="147">
        <v>88.227999999999994</v>
      </c>
      <c r="E72" s="147">
        <v>135.857</v>
      </c>
      <c r="F72" s="147">
        <v>165.81100000000001</v>
      </c>
    </row>
    <row r="73" spans="1:6" ht="9.9499999999999993" customHeight="1" x14ac:dyDescent="0.2">
      <c r="A73" s="143" t="s">
        <v>20</v>
      </c>
      <c r="B73" s="147">
        <v>7528.0709999999999</v>
      </c>
      <c r="C73" s="147">
        <v>159.20400000000001</v>
      </c>
      <c r="D73" s="147">
        <v>3368.43</v>
      </c>
      <c r="E73" s="147">
        <v>46.146000000000001</v>
      </c>
      <c r="F73" s="147">
        <v>178500.783</v>
      </c>
    </row>
    <row r="74" spans="1:6" ht="9.9499999999999993" customHeight="1" x14ac:dyDescent="0.2">
      <c r="A74" s="475" t="s">
        <v>219</v>
      </c>
      <c r="B74" s="477">
        <f>SUM(B50:B73)-B70</f>
        <v>1371546.5589999999</v>
      </c>
      <c r="C74" s="477">
        <f>SUM(C50:C73)-C70</f>
        <v>1014421.4850000001</v>
      </c>
      <c r="D74" s="477">
        <f>SUM(D50:D73)-D70</f>
        <v>742270.22100000002</v>
      </c>
      <c r="E74" s="477">
        <f>SUM(E50:E73)-E70</f>
        <v>629474.40799999994</v>
      </c>
      <c r="F74" s="477">
        <v>672249.78300000005</v>
      </c>
    </row>
    <row r="75" spans="1:6" ht="6.95" customHeight="1" x14ac:dyDescent="0.2">
      <c r="A75" s="289" t="s">
        <v>839</v>
      </c>
    </row>
    <row r="76" spans="1:6" ht="6.95" customHeight="1" x14ac:dyDescent="0.2">
      <c r="A76" s="289" t="s">
        <v>840</v>
      </c>
    </row>
    <row r="77" spans="1:6" ht="8.1" customHeight="1" x14ac:dyDescent="0.2">
      <c r="A77" s="30"/>
      <c r="B77" s="89"/>
      <c r="C77" s="89"/>
      <c r="D77" s="89"/>
      <c r="E77" s="89"/>
      <c r="F77" s="89"/>
    </row>
    <row r="78" spans="1:6" ht="8.1" customHeight="1" x14ac:dyDescent="0.2">
      <c r="A78" s="30"/>
      <c r="B78" s="89"/>
      <c r="C78" s="89"/>
      <c r="D78" s="89"/>
      <c r="E78" s="89"/>
      <c r="F78" s="89"/>
    </row>
    <row r="79" spans="1:6" ht="8.1" customHeight="1" x14ac:dyDescent="0.2">
      <c r="A79" s="30"/>
      <c r="B79" s="89"/>
      <c r="C79" s="89"/>
      <c r="D79" s="89"/>
      <c r="E79" s="89"/>
      <c r="F79" s="89"/>
    </row>
    <row r="80" spans="1:6" ht="8.1" customHeight="1" x14ac:dyDescent="0.2">
      <c r="A80" s="30"/>
      <c r="B80" s="89"/>
      <c r="C80" s="89"/>
      <c r="D80" s="89"/>
      <c r="E80" s="89"/>
      <c r="F80" s="89"/>
    </row>
    <row r="81" spans="1:7" ht="8.1" customHeight="1" x14ac:dyDescent="0.2">
      <c r="A81" s="30"/>
      <c r="B81" s="89"/>
      <c r="C81" s="89"/>
      <c r="D81" s="89"/>
      <c r="E81" s="89"/>
      <c r="F81" s="89"/>
    </row>
    <row r="82" spans="1:7" ht="8.1" customHeight="1" x14ac:dyDescent="0.2">
      <c r="A82" s="30"/>
      <c r="B82" s="89"/>
      <c r="C82" s="89"/>
      <c r="D82" s="89"/>
      <c r="E82" s="89"/>
      <c r="F82" s="89"/>
    </row>
    <row r="83" spans="1:7" ht="8.1" customHeight="1" x14ac:dyDescent="0.2">
      <c r="A83" s="30"/>
      <c r="B83" s="89"/>
      <c r="C83" s="89"/>
      <c r="D83" s="89"/>
      <c r="E83" s="89"/>
      <c r="F83" s="89"/>
    </row>
    <row r="84" spans="1:7" ht="8.1" customHeight="1" x14ac:dyDescent="0.2">
      <c r="A84" s="30"/>
      <c r="B84" s="89"/>
      <c r="C84" s="89"/>
      <c r="D84" s="89"/>
      <c r="E84" s="89"/>
      <c r="F84" s="89"/>
    </row>
    <row r="85" spans="1:7" ht="8.1" customHeight="1" x14ac:dyDescent="0.2">
      <c r="A85" s="30"/>
      <c r="B85" s="89"/>
      <c r="C85" s="89"/>
      <c r="D85" s="89"/>
      <c r="E85" s="89"/>
      <c r="F85" s="89"/>
    </row>
    <row r="86" spans="1:7" ht="8.1" customHeight="1" x14ac:dyDescent="0.2">
      <c r="A86" s="30"/>
      <c r="B86" s="89"/>
      <c r="C86" s="89"/>
      <c r="D86" s="89"/>
      <c r="E86" s="89"/>
      <c r="F86" s="89"/>
    </row>
    <row r="87" spans="1:7" ht="8.1" customHeight="1" x14ac:dyDescent="0.2">
      <c r="A87" s="30"/>
      <c r="B87" s="89"/>
      <c r="C87" s="89"/>
      <c r="D87" s="89"/>
      <c r="E87" s="89"/>
      <c r="F87" s="89"/>
    </row>
    <row r="88" spans="1:7" ht="8.1" customHeight="1" x14ac:dyDescent="0.2">
      <c r="A88" s="30"/>
      <c r="B88" s="89"/>
      <c r="C88" s="89"/>
      <c r="D88" s="89"/>
      <c r="E88" s="89"/>
      <c r="F88" s="89"/>
    </row>
    <row r="89" spans="1:7" ht="8.1" customHeight="1" x14ac:dyDescent="0.2">
      <c r="A89" s="30"/>
      <c r="B89" s="89"/>
      <c r="C89" s="89"/>
      <c r="D89" s="89"/>
      <c r="E89" s="89"/>
      <c r="F89" s="89"/>
    </row>
    <row r="90" spans="1:7" ht="8.1" customHeight="1" x14ac:dyDescent="0.2">
      <c r="A90" s="30"/>
      <c r="B90" s="89"/>
      <c r="C90" s="89"/>
      <c r="D90" s="89"/>
      <c r="E90" s="89"/>
      <c r="F90" s="89"/>
    </row>
    <row r="91" spans="1:7" ht="8.1" customHeight="1" x14ac:dyDescent="0.2">
      <c r="A91" s="30"/>
      <c r="B91" s="89"/>
      <c r="C91" s="89"/>
      <c r="D91" s="89"/>
      <c r="E91" s="89"/>
      <c r="F91" s="89"/>
    </row>
    <row r="92" spans="1:7" ht="9" customHeight="1" x14ac:dyDescent="0.2">
      <c r="A92" s="284" t="s">
        <v>959</v>
      </c>
    </row>
    <row r="93" spans="1:7" ht="6" customHeight="1" x14ac:dyDescent="0.2">
      <c r="A93" s="284"/>
      <c r="F93" s="148" t="s">
        <v>593</v>
      </c>
    </row>
    <row r="94" spans="1:7" ht="12.95" customHeight="1" x14ac:dyDescent="0.2">
      <c r="A94" s="685" t="s">
        <v>279</v>
      </c>
      <c r="B94" s="664" t="s">
        <v>474</v>
      </c>
      <c r="C94" s="664"/>
      <c r="D94" s="664"/>
      <c r="E94" s="664"/>
      <c r="F94" s="686"/>
    </row>
    <row r="95" spans="1:7" ht="12.95" customHeight="1" x14ac:dyDescent="0.2">
      <c r="A95" s="685"/>
      <c r="B95" s="582">
        <v>2011</v>
      </c>
      <c r="C95" s="582">
        <v>2012</v>
      </c>
      <c r="D95" s="582">
        <v>2013</v>
      </c>
      <c r="E95" s="583">
        <v>2014</v>
      </c>
      <c r="F95" s="376">
        <v>2015</v>
      </c>
    </row>
    <row r="96" spans="1:7" ht="9" customHeight="1" x14ac:dyDescent="0.2">
      <c r="A96" s="145" t="s">
        <v>789</v>
      </c>
      <c r="B96" s="147">
        <v>0</v>
      </c>
      <c r="C96" s="147">
        <v>0</v>
      </c>
      <c r="D96" s="147">
        <v>2808.5830000000001</v>
      </c>
      <c r="E96" s="147">
        <v>7582.7910000000002</v>
      </c>
      <c r="F96" s="147">
        <v>3483</v>
      </c>
      <c r="G96" s="279"/>
    </row>
    <row r="97" spans="1:7" ht="9" customHeight="1" x14ac:dyDescent="0.2">
      <c r="A97" s="145" t="s">
        <v>1058</v>
      </c>
      <c r="B97" s="147">
        <v>0</v>
      </c>
      <c r="C97" s="147">
        <v>296.03199999999998</v>
      </c>
      <c r="D97" s="147">
        <v>9544.9549999999999</v>
      </c>
      <c r="E97" s="147">
        <v>12261.875</v>
      </c>
      <c r="F97" s="147">
        <v>11978.343000000001</v>
      </c>
      <c r="G97" s="279"/>
    </row>
    <row r="98" spans="1:7" ht="9" customHeight="1" x14ac:dyDescent="0.2">
      <c r="A98" s="145" t="s">
        <v>801</v>
      </c>
      <c r="B98" s="147">
        <v>101180.08</v>
      </c>
      <c r="C98" s="147">
        <v>90079.751999999993</v>
      </c>
      <c r="D98" s="147">
        <v>106741.618</v>
      </c>
      <c r="E98" s="147">
        <v>77462.872000000003</v>
      </c>
      <c r="F98" s="147">
        <v>89540.853000000003</v>
      </c>
      <c r="G98" s="279"/>
    </row>
    <row r="99" spans="1:7" ht="9" customHeight="1" x14ac:dyDescent="0.2">
      <c r="A99" s="145" t="s">
        <v>1056</v>
      </c>
      <c r="B99" s="147">
        <v>23554.315999999999</v>
      </c>
      <c r="C99" s="147">
        <v>0</v>
      </c>
      <c r="D99" s="147">
        <v>0</v>
      </c>
      <c r="E99" s="147">
        <v>0</v>
      </c>
      <c r="F99" s="147">
        <v>0</v>
      </c>
      <c r="G99" s="279"/>
    </row>
    <row r="100" spans="1:7" s="24" customFormat="1" ht="9" customHeight="1" x14ac:dyDescent="0.2">
      <c r="A100" s="145" t="s">
        <v>1059</v>
      </c>
      <c r="B100" s="147">
        <v>407.9</v>
      </c>
      <c r="C100" s="147">
        <v>604.24</v>
      </c>
      <c r="D100" s="147">
        <v>1607.06</v>
      </c>
      <c r="E100" s="147">
        <v>1865.04</v>
      </c>
      <c r="F100" s="147">
        <v>1490.98</v>
      </c>
      <c r="G100" s="279"/>
    </row>
    <row r="101" spans="1:7" ht="9" customHeight="1" x14ac:dyDescent="0.2">
      <c r="A101" s="145" t="s">
        <v>802</v>
      </c>
      <c r="B101" s="147">
        <v>2280.8879999999999</v>
      </c>
      <c r="C101" s="147">
        <v>9779.4719999999998</v>
      </c>
      <c r="D101" s="147">
        <v>1629.683</v>
      </c>
      <c r="E101" s="147">
        <v>2157.7620000000002</v>
      </c>
      <c r="F101" s="147">
        <v>6013.9129999999996</v>
      </c>
      <c r="G101" s="279"/>
    </row>
    <row r="102" spans="1:7" ht="9" customHeight="1" x14ac:dyDescent="0.2">
      <c r="A102" s="145" t="s">
        <v>803</v>
      </c>
      <c r="B102" s="147">
        <v>120.938</v>
      </c>
      <c r="C102" s="147">
        <v>31.1</v>
      </c>
      <c r="D102" s="147">
        <v>103.14700000000001</v>
      </c>
      <c r="E102" s="147">
        <v>230.88800000000001</v>
      </c>
      <c r="F102" s="147">
        <v>6229.3419999999996</v>
      </c>
      <c r="G102" s="279"/>
    </row>
    <row r="103" spans="1:7" ht="9" customHeight="1" x14ac:dyDescent="0.2">
      <c r="A103" s="145" t="s">
        <v>804</v>
      </c>
      <c r="B103" s="147">
        <v>0</v>
      </c>
      <c r="C103" s="147">
        <v>0</v>
      </c>
      <c r="D103" s="147">
        <v>4273.1549999999997</v>
      </c>
      <c r="E103" s="147">
        <v>4138.027</v>
      </c>
      <c r="F103" s="147">
        <v>2292</v>
      </c>
      <c r="G103" s="279"/>
    </row>
    <row r="104" spans="1:7" ht="9" customHeight="1" x14ac:dyDescent="0.2">
      <c r="A104" s="145" t="s">
        <v>805</v>
      </c>
      <c r="B104" s="147">
        <v>39458.148999999998</v>
      </c>
      <c r="C104" s="147">
        <v>22124.498</v>
      </c>
      <c r="D104" s="147">
        <v>19493.526999999998</v>
      </c>
      <c r="E104" s="147">
        <v>27500</v>
      </c>
      <c r="F104" s="147">
        <v>25652.32</v>
      </c>
      <c r="G104" s="279"/>
    </row>
    <row r="105" spans="1:7" ht="9" customHeight="1" x14ac:dyDescent="0.2">
      <c r="A105" s="145" t="s">
        <v>772</v>
      </c>
      <c r="B105" s="147">
        <v>0</v>
      </c>
      <c r="C105" s="147">
        <v>150</v>
      </c>
      <c r="D105" s="147">
        <v>808.81700000000001</v>
      </c>
      <c r="E105" s="147">
        <v>3693.0720000000001</v>
      </c>
      <c r="F105" s="147">
        <v>2331.5030000000002</v>
      </c>
      <c r="G105" s="279"/>
    </row>
    <row r="106" spans="1:7" ht="9" customHeight="1" x14ac:dyDescent="0.2">
      <c r="A106" s="145" t="s">
        <v>1060</v>
      </c>
      <c r="B106" s="147">
        <v>140215.44</v>
      </c>
      <c r="C106" s="147">
        <v>92947.286999999997</v>
      </c>
      <c r="D106" s="147">
        <v>114907.916</v>
      </c>
      <c r="E106" s="147">
        <v>70719.75</v>
      </c>
      <c r="F106" s="147">
        <v>48000</v>
      </c>
      <c r="G106" s="279"/>
    </row>
    <row r="107" spans="1:7" ht="9" customHeight="1" x14ac:dyDescent="0.2">
      <c r="A107" s="145" t="s">
        <v>806</v>
      </c>
      <c r="B107" s="147">
        <v>0</v>
      </c>
      <c r="C107" s="147">
        <v>0</v>
      </c>
      <c r="D107" s="147">
        <v>4430.692</v>
      </c>
      <c r="E107" s="147">
        <v>4388.8969999999999</v>
      </c>
      <c r="F107" s="147">
        <v>0</v>
      </c>
      <c r="G107" s="279"/>
    </row>
    <row r="108" spans="1:7" ht="9" customHeight="1" x14ac:dyDescent="0.2">
      <c r="A108" s="145" t="s">
        <v>807</v>
      </c>
      <c r="B108" s="147">
        <v>60</v>
      </c>
      <c r="C108" s="147">
        <v>0</v>
      </c>
      <c r="D108" s="147">
        <v>330.22199999999998</v>
      </c>
      <c r="E108" s="147">
        <v>1676.297</v>
      </c>
      <c r="F108" s="147">
        <v>761.25300000000004</v>
      </c>
      <c r="G108" s="279"/>
    </row>
    <row r="109" spans="1:7" ht="9" customHeight="1" x14ac:dyDescent="0.2">
      <c r="A109" s="145" t="s">
        <v>808</v>
      </c>
      <c r="B109" s="147">
        <v>67811.654999999999</v>
      </c>
      <c r="C109" s="147">
        <v>55537.150999999998</v>
      </c>
      <c r="D109" s="147">
        <v>67183.869000000006</v>
      </c>
      <c r="E109" s="147">
        <v>24940.231</v>
      </c>
      <c r="F109" s="147">
        <v>3200</v>
      </c>
      <c r="G109" s="279"/>
    </row>
    <row r="110" spans="1:7" ht="9" customHeight="1" x14ac:dyDescent="0.2">
      <c r="A110" s="147" t="s">
        <v>732</v>
      </c>
      <c r="B110" s="147">
        <v>0</v>
      </c>
      <c r="C110" s="147">
        <v>0</v>
      </c>
      <c r="D110" s="147">
        <v>0</v>
      </c>
      <c r="E110" s="147">
        <v>52434.356</v>
      </c>
      <c r="F110" s="147">
        <v>24495.983</v>
      </c>
      <c r="G110" s="279"/>
    </row>
    <row r="111" spans="1:7" ht="9" customHeight="1" x14ac:dyDescent="0.2">
      <c r="A111" s="145" t="s">
        <v>791</v>
      </c>
      <c r="B111" s="147">
        <v>0</v>
      </c>
      <c r="C111" s="147">
        <v>0</v>
      </c>
      <c r="D111" s="147">
        <v>0</v>
      </c>
      <c r="E111" s="147">
        <v>14705.666999999999</v>
      </c>
      <c r="F111" s="147">
        <v>0</v>
      </c>
      <c r="G111" s="279"/>
    </row>
    <row r="112" spans="1:7" ht="9" customHeight="1" x14ac:dyDescent="0.2">
      <c r="A112" s="145" t="s">
        <v>809</v>
      </c>
      <c r="B112" s="147">
        <v>36104.910000000003</v>
      </c>
      <c r="C112" s="147">
        <v>30770.65</v>
      </c>
      <c r="D112" s="147">
        <v>19661.785</v>
      </c>
      <c r="E112" s="147">
        <v>22665.262999999999</v>
      </c>
      <c r="F112" s="147">
        <v>32752.98</v>
      </c>
      <c r="G112" s="279"/>
    </row>
    <row r="113" spans="1:7" ht="9" customHeight="1" x14ac:dyDescent="0.2">
      <c r="A113" s="145" t="s">
        <v>810</v>
      </c>
      <c r="B113" s="147">
        <v>10168.659</v>
      </c>
      <c r="C113" s="147">
        <v>12098.933999999999</v>
      </c>
      <c r="D113" s="147">
        <v>5245.741</v>
      </c>
      <c r="E113" s="147">
        <v>7960.2</v>
      </c>
      <c r="F113" s="147">
        <v>72910.323000000004</v>
      </c>
      <c r="G113" s="279"/>
    </row>
    <row r="114" spans="1:7" ht="9" customHeight="1" x14ac:dyDescent="0.2">
      <c r="A114" s="145"/>
      <c r="B114" s="147"/>
      <c r="C114" s="147"/>
      <c r="D114" s="147"/>
      <c r="E114" s="147"/>
      <c r="F114" s="147"/>
      <c r="G114" s="279"/>
    </row>
    <row r="115" spans="1:7" ht="9" customHeight="1" x14ac:dyDescent="0.2">
      <c r="A115" s="284" t="s">
        <v>959</v>
      </c>
    </row>
    <row r="116" spans="1:7" ht="6" customHeight="1" x14ac:dyDescent="0.2">
      <c r="A116" s="284"/>
      <c r="F116" s="148" t="s">
        <v>287</v>
      </c>
    </row>
    <row r="117" spans="1:7" ht="12.95" customHeight="1" x14ac:dyDescent="0.2">
      <c r="A117" s="685" t="s">
        <v>279</v>
      </c>
      <c r="B117" s="664" t="s">
        <v>474</v>
      </c>
      <c r="C117" s="664"/>
      <c r="D117" s="664"/>
      <c r="E117" s="664"/>
      <c r="F117" s="686"/>
    </row>
    <row r="118" spans="1:7" ht="12.95" customHeight="1" x14ac:dyDescent="0.2">
      <c r="A118" s="685"/>
      <c r="B118" s="582">
        <v>2011</v>
      </c>
      <c r="C118" s="582">
        <v>2012</v>
      </c>
      <c r="D118" s="582">
        <v>2013</v>
      </c>
      <c r="E118" s="583">
        <v>2014</v>
      </c>
      <c r="F118" s="376">
        <v>2015</v>
      </c>
    </row>
    <row r="119" spans="1:7" ht="9" customHeight="1" x14ac:dyDescent="0.2">
      <c r="A119" s="145" t="s">
        <v>811</v>
      </c>
      <c r="B119" s="147">
        <v>1312.252</v>
      </c>
      <c r="C119" s="147">
        <v>1612.068</v>
      </c>
      <c r="D119" s="147">
        <v>1165.51</v>
      </c>
      <c r="E119" s="147">
        <v>4106.9040000000005</v>
      </c>
      <c r="F119" s="147">
        <v>3370.6419999999998</v>
      </c>
      <c r="G119" s="279"/>
    </row>
    <row r="120" spans="1:7" ht="9" customHeight="1" x14ac:dyDescent="0.2">
      <c r="A120" s="145" t="s">
        <v>47</v>
      </c>
      <c r="B120" s="147">
        <v>18286.718000000001</v>
      </c>
      <c r="C120" s="147">
        <v>8444.1929999999993</v>
      </c>
      <c r="D120" s="147">
        <v>11404.8</v>
      </c>
      <c r="E120" s="147">
        <v>7867.2</v>
      </c>
      <c r="F120" s="147">
        <v>7350</v>
      </c>
      <c r="G120" s="279"/>
    </row>
    <row r="121" spans="1:7" ht="9" customHeight="1" x14ac:dyDescent="0.2">
      <c r="A121" s="147" t="s">
        <v>812</v>
      </c>
      <c r="B121" s="147">
        <v>0</v>
      </c>
      <c r="C121" s="147">
        <v>118484.446</v>
      </c>
      <c r="D121" s="147">
        <v>84096.091</v>
      </c>
      <c r="E121" s="147">
        <v>75549.426999999996</v>
      </c>
      <c r="F121" s="147">
        <v>86418.107999999993</v>
      </c>
      <c r="G121" s="279"/>
    </row>
    <row r="122" spans="1:7" ht="9" customHeight="1" x14ac:dyDescent="0.2">
      <c r="A122" s="145" t="s">
        <v>871</v>
      </c>
      <c r="B122" s="147">
        <v>6592.7079999999996</v>
      </c>
      <c r="C122" s="147">
        <v>10444.947</v>
      </c>
      <c r="D122" s="147">
        <v>15675.596</v>
      </c>
      <c r="E122" s="147">
        <v>24031.58</v>
      </c>
      <c r="F122" s="147">
        <v>18314.428</v>
      </c>
      <c r="G122" s="279"/>
    </row>
    <row r="123" spans="1:7" ht="9" customHeight="1" x14ac:dyDescent="0.2">
      <c r="A123" s="145" t="s">
        <v>790</v>
      </c>
      <c r="B123" s="147">
        <v>0</v>
      </c>
      <c r="C123" s="147">
        <v>0</v>
      </c>
      <c r="D123" s="147">
        <v>337.839</v>
      </c>
      <c r="E123" s="147">
        <v>2586.8620000000001</v>
      </c>
      <c r="F123" s="147">
        <v>2956</v>
      </c>
      <c r="G123" s="279"/>
    </row>
    <row r="124" spans="1:7" ht="9" customHeight="1" x14ac:dyDescent="0.2">
      <c r="A124" s="143" t="s">
        <v>20</v>
      </c>
      <c r="B124" s="147">
        <v>308074.84600000002</v>
      </c>
      <c r="C124" s="147">
        <v>146388.359</v>
      </c>
      <c r="D124" s="147">
        <v>235589.995</v>
      </c>
      <c r="E124" s="147">
        <v>259269.75099999999</v>
      </c>
      <c r="F124" s="147">
        <v>160654.56299999999</v>
      </c>
    </row>
    <row r="125" spans="1:7" ht="9" customHeight="1" x14ac:dyDescent="0.2">
      <c r="A125" s="475" t="s">
        <v>219</v>
      </c>
      <c r="B125" s="476">
        <f>SUM(B96:B124)-B118</f>
        <v>755629.45900000003</v>
      </c>
      <c r="C125" s="476">
        <f>SUM(C96:C124)-C118</f>
        <v>599793.12900000007</v>
      </c>
      <c r="D125" s="476">
        <f>SUM(D96:D124)-D118</f>
        <v>707040.60100000002</v>
      </c>
      <c r="E125" s="476">
        <f>SUM(E96:E124)-E118</f>
        <v>709794.71200000006</v>
      </c>
      <c r="F125" s="476">
        <f>SUM(F96:F124)-F118</f>
        <v>610196.53399999999</v>
      </c>
    </row>
    <row r="126" spans="1:7" ht="6.95" customHeight="1" x14ac:dyDescent="0.2">
      <c r="A126" s="289" t="s">
        <v>839</v>
      </c>
    </row>
    <row r="127" spans="1:7" ht="9" customHeight="1" x14ac:dyDescent="0.2">
      <c r="A127" s="30"/>
      <c r="B127" s="147"/>
      <c r="C127" s="147"/>
      <c r="D127" s="89"/>
      <c r="E127" s="89"/>
      <c r="F127" s="89"/>
    </row>
    <row r="128" spans="1:7" ht="9" customHeight="1" x14ac:dyDescent="0.2">
      <c r="A128" s="30"/>
      <c r="B128" s="89"/>
      <c r="C128" s="89"/>
      <c r="D128" s="89"/>
      <c r="E128" s="89"/>
      <c r="F128" s="89"/>
    </row>
    <row r="129" spans="1:6" ht="9" customHeight="1" x14ac:dyDescent="0.2">
      <c r="A129" s="30"/>
      <c r="B129" s="89"/>
      <c r="C129" s="89"/>
      <c r="D129" s="89"/>
      <c r="E129" s="89"/>
      <c r="F129" s="89"/>
    </row>
    <row r="130" spans="1:6" ht="9" customHeight="1" x14ac:dyDescent="0.2">
      <c r="A130" s="30"/>
      <c r="B130" s="89"/>
      <c r="C130" s="89"/>
      <c r="D130" s="89"/>
      <c r="E130" s="89"/>
      <c r="F130" s="89"/>
    </row>
    <row r="131" spans="1:6" ht="9" customHeight="1" x14ac:dyDescent="0.2">
      <c r="A131" s="30"/>
      <c r="B131" s="89"/>
      <c r="C131" s="89"/>
      <c r="D131" s="89"/>
      <c r="E131" s="89"/>
      <c r="F131" s="89"/>
    </row>
    <row r="132" spans="1:6" ht="9" customHeight="1" x14ac:dyDescent="0.2">
      <c r="A132" s="30"/>
      <c r="B132" s="89"/>
      <c r="C132" s="89"/>
      <c r="D132" s="89"/>
      <c r="E132" s="89"/>
      <c r="F132" s="89"/>
    </row>
    <row r="133" spans="1:6" ht="9" customHeight="1" x14ac:dyDescent="0.2">
      <c r="A133" s="30"/>
      <c r="B133" s="89"/>
      <c r="C133" s="89"/>
      <c r="D133" s="89"/>
      <c r="E133" s="89"/>
      <c r="F133" s="89"/>
    </row>
    <row r="134" spans="1:6" ht="9" customHeight="1" x14ac:dyDescent="0.2">
      <c r="A134" s="30"/>
      <c r="B134" s="89"/>
      <c r="C134" s="89"/>
      <c r="D134" s="89"/>
      <c r="E134" s="89"/>
      <c r="F134" s="89"/>
    </row>
    <row r="135" spans="1:6" ht="9" customHeight="1" x14ac:dyDescent="0.2">
      <c r="A135" s="30"/>
      <c r="B135" s="89"/>
      <c r="C135" s="89"/>
      <c r="D135" s="89"/>
      <c r="E135" s="89"/>
      <c r="F135" s="89"/>
    </row>
    <row r="136" spans="1:6" ht="9" customHeight="1" x14ac:dyDescent="0.2">
      <c r="A136" s="30"/>
      <c r="B136" s="89"/>
      <c r="C136" s="89"/>
      <c r="D136" s="89"/>
      <c r="E136" s="89"/>
      <c r="F136" s="89"/>
    </row>
    <row r="137" spans="1:6" ht="9" customHeight="1" x14ac:dyDescent="0.2">
      <c r="A137" s="30"/>
      <c r="B137" s="89"/>
      <c r="C137" s="89"/>
      <c r="D137" s="89"/>
      <c r="E137" s="89"/>
      <c r="F137" s="89"/>
    </row>
    <row r="138" spans="1:6" ht="9" customHeight="1" x14ac:dyDescent="0.2">
      <c r="A138" s="284" t="s">
        <v>960</v>
      </c>
    </row>
    <row r="139" spans="1:6" ht="6" customHeight="1" x14ac:dyDescent="0.2">
      <c r="A139" s="284"/>
      <c r="F139" s="148" t="s">
        <v>593</v>
      </c>
    </row>
    <row r="140" spans="1:6" ht="12.95" customHeight="1" x14ac:dyDescent="0.2">
      <c r="A140" s="660" t="s">
        <v>279</v>
      </c>
      <c r="B140" s="661" t="s">
        <v>475</v>
      </c>
      <c r="C140" s="661"/>
      <c r="D140" s="661"/>
      <c r="E140" s="661"/>
      <c r="F140" s="662"/>
    </row>
    <row r="141" spans="1:6" ht="12.95" customHeight="1" x14ac:dyDescent="0.2">
      <c r="A141" s="660"/>
      <c r="B141" s="582">
        <v>2011</v>
      </c>
      <c r="C141" s="582">
        <v>2012</v>
      </c>
      <c r="D141" s="582">
        <v>2013</v>
      </c>
      <c r="E141" s="583">
        <v>2014</v>
      </c>
      <c r="F141" s="376">
        <v>2015</v>
      </c>
    </row>
    <row r="142" spans="1:6" ht="9" customHeight="1" x14ac:dyDescent="0.2">
      <c r="A142" s="145" t="s">
        <v>789</v>
      </c>
      <c r="B142" s="147">
        <v>0</v>
      </c>
      <c r="C142" s="147">
        <v>0</v>
      </c>
      <c r="D142" s="147">
        <v>2266.6010000000001</v>
      </c>
      <c r="E142" s="147">
        <v>9381.9529999999995</v>
      </c>
      <c r="F142" s="147">
        <v>4450</v>
      </c>
    </row>
    <row r="143" spans="1:6" ht="9" customHeight="1" x14ac:dyDescent="0.2">
      <c r="A143" s="145" t="s">
        <v>1058</v>
      </c>
      <c r="B143" s="147">
        <v>0</v>
      </c>
      <c r="C143" s="147">
        <v>640.13199999999995</v>
      </c>
      <c r="D143" s="147">
        <v>18079.066999999999</v>
      </c>
      <c r="E143" s="147">
        <v>22514.487000000001</v>
      </c>
      <c r="F143" s="147">
        <v>17049.962</v>
      </c>
    </row>
    <row r="144" spans="1:6" ht="9" customHeight="1" x14ac:dyDescent="0.2">
      <c r="A144" s="145" t="s">
        <v>801</v>
      </c>
      <c r="B144" s="147">
        <v>22010.754000000001</v>
      </c>
      <c r="C144" s="147">
        <v>19072.61</v>
      </c>
      <c r="D144" s="147">
        <v>20195.382000000001</v>
      </c>
      <c r="E144" s="147">
        <v>14232.866</v>
      </c>
      <c r="F144" s="147">
        <v>13955.188</v>
      </c>
    </row>
    <row r="145" spans="1:6" ht="9" customHeight="1" x14ac:dyDescent="0.2">
      <c r="A145" s="145" t="s">
        <v>1056</v>
      </c>
      <c r="B145" s="147">
        <v>19905.156999999999</v>
      </c>
      <c r="C145" s="147">
        <v>0</v>
      </c>
      <c r="D145" s="147">
        <v>0</v>
      </c>
      <c r="E145" s="147">
        <v>0</v>
      </c>
      <c r="F145" s="147">
        <v>0</v>
      </c>
    </row>
    <row r="146" spans="1:6" ht="9" customHeight="1" x14ac:dyDescent="0.2">
      <c r="A146" s="145" t="s">
        <v>1059</v>
      </c>
      <c r="B146" s="147">
        <v>2711.511</v>
      </c>
      <c r="C146" s="147">
        <v>3583.7620000000002</v>
      </c>
      <c r="D146" s="147">
        <v>4455.0709999999999</v>
      </c>
      <c r="E146" s="147">
        <v>5538.4430000000002</v>
      </c>
      <c r="F146" s="147">
        <v>4048.0369999999998</v>
      </c>
    </row>
    <row r="147" spans="1:6" ht="9" customHeight="1" x14ac:dyDescent="0.2">
      <c r="A147" s="145" t="s">
        <v>802</v>
      </c>
      <c r="B147" s="147">
        <v>4445.4539999999997</v>
      </c>
      <c r="C147" s="147">
        <v>14623.106</v>
      </c>
      <c r="D147" s="147">
        <v>3166.067</v>
      </c>
      <c r="E147" s="147">
        <v>5093.24</v>
      </c>
      <c r="F147" s="147">
        <v>12301.045</v>
      </c>
    </row>
    <row r="148" spans="1:6" ht="9" customHeight="1" x14ac:dyDescent="0.2">
      <c r="A148" s="145" t="s">
        <v>803</v>
      </c>
      <c r="B148" s="147">
        <v>2987.1930000000002</v>
      </c>
      <c r="C148" s="147">
        <v>627.17600000000004</v>
      </c>
      <c r="D148" s="147">
        <v>4173.393</v>
      </c>
      <c r="E148" s="147">
        <v>8720.4150000000009</v>
      </c>
      <c r="F148" s="147">
        <v>98362.065000000002</v>
      </c>
    </row>
    <row r="149" spans="1:6" ht="9" customHeight="1" x14ac:dyDescent="0.2">
      <c r="A149" s="145" t="s">
        <v>804</v>
      </c>
      <c r="B149" s="147">
        <v>0</v>
      </c>
      <c r="C149" s="147">
        <v>0</v>
      </c>
      <c r="D149" s="147">
        <v>9309.6319999999996</v>
      </c>
      <c r="E149" s="147">
        <v>9505.9930000000004</v>
      </c>
      <c r="F149" s="147">
        <v>4961</v>
      </c>
    </row>
    <row r="150" spans="1:6" ht="9" customHeight="1" x14ac:dyDescent="0.2">
      <c r="A150" s="145" t="s">
        <v>805</v>
      </c>
      <c r="B150" s="147">
        <v>18267.062999999998</v>
      </c>
      <c r="C150" s="147">
        <v>11399.674000000001</v>
      </c>
      <c r="D150" s="147">
        <v>7667.2120000000004</v>
      </c>
      <c r="E150" s="147">
        <v>8465.4459999999999</v>
      </c>
      <c r="F150" s="147">
        <v>8534.7009999999991</v>
      </c>
    </row>
    <row r="151" spans="1:6" ht="9" customHeight="1" x14ac:dyDescent="0.2">
      <c r="A151" s="145" t="s">
        <v>772</v>
      </c>
      <c r="B151" s="147">
        <v>0</v>
      </c>
      <c r="C151" s="147">
        <v>412.27699999999999</v>
      </c>
      <c r="D151" s="147">
        <v>1374.087</v>
      </c>
      <c r="E151" s="147">
        <v>7713.0640000000003</v>
      </c>
      <c r="F151" s="147">
        <v>4365.3909999999996</v>
      </c>
    </row>
    <row r="152" spans="1:6" ht="9" customHeight="1" x14ac:dyDescent="0.2">
      <c r="A152" s="145" t="s">
        <v>1060</v>
      </c>
      <c r="B152" s="147">
        <v>16450.165000000001</v>
      </c>
      <c r="C152" s="147">
        <v>6822.4949999999999</v>
      </c>
      <c r="D152" s="147">
        <v>10615.906000000001</v>
      </c>
      <c r="E152" s="147">
        <v>7197.7169999999996</v>
      </c>
      <c r="F152" s="147">
        <v>3995.7370000000001</v>
      </c>
    </row>
    <row r="153" spans="1:6" ht="9" customHeight="1" x14ac:dyDescent="0.2">
      <c r="A153" s="145" t="s">
        <v>806</v>
      </c>
      <c r="B153" s="147">
        <v>0</v>
      </c>
      <c r="C153" s="147">
        <v>0</v>
      </c>
      <c r="D153" s="147">
        <v>5790.1959999999999</v>
      </c>
      <c r="E153" s="147">
        <v>5235.9539999999997</v>
      </c>
      <c r="F153" s="147">
        <v>0</v>
      </c>
    </row>
    <row r="154" spans="1:6" ht="9" customHeight="1" x14ac:dyDescent="0.2">
      <c r="A154" s="145" t="s">
        <v>807</v>
      </c>
      <c r="B154" s="147">
        <v>126.25</v>
      </c>
      <c r="C154" s="147">
        <v>0</v>
      </c>
      <c r="D154" s="147">
        <v>1013.62</v>
      </c>
      <c r="E154" s="147">
        <v>7503.6880000000001</v>
      </c>
      <c r="F154" s="147">
        <v>2842.64</v>
      </c>
    </row>
    <row r="155" spans="1:6" ht="9" customHeight="1" x14ac:dyDescent="0.2">
      <c r="A155" s="145" t="s">
        <v>808</v>
      </c>
      <c r="B155" s="147">
        <v>12356.123</v>
      </c>
      <c r="C155" s="147">
        <v>11028.055</v>
      </c>
      <c r="D155" s="147">
        <v>22511.88</v>
      </c>
      <c r="E155" s="147">
        <v>16749.580999999998</v>
      </c>
      <c r="F155" s="147">
        <v>6836.3729999999996</v>
      </c>
    </row>
    <row r="156" spans="1:6" ht="9" customHeight="1" x14ac:dyDescent="0.2">
      <c r="A156" s="147" t="s">
        <v>732</v>
      </c>
      <c r="B156" s="147">
        <v>0</v>
      </c>
      <c r="C156" s="147">
        <v>0</v>
      </c>
      <c r="D156" s="147">
        <v>0</v>
      </c>
      <c r="E156" s="147">
        <v>55313.822999999997</v>
      </c>
      <c r="F156" s="147">
        <v>19365.756000000001</v>
      </c>
    </row>
    <row r="157" spans="1:6" ht="9" customHeight="1" x14ac:dyDescent="0.2">
      <c r="A157" s="145" t="s">
        <v>791</v>
      </c>
      <c r="B157" s="147">
        <v>0</v>
      </c>
      <c r="C157" s="147">
        <v>0</v>
      </c>
      <c r="D157" s="147">
        <v>0</v>
      </c>
      <c r="E157" s="147">
        <v>8323.7790000000005</v>
      </c>
      <c r="F157" s="147">
        <v>0</v>
      </c>
    </row>
    <row r="158" spans="1:6" ht="9" customHeight="1" x14ac:dyDescent="0.2">
      <c r="A158" s="145" t="s">
        <v>809</v>
      </c>
      <c r="B158" s="147">
        <v>21318.455000000002</v>
      </c>
      <c r="C158" s="147">
        <v>15180.914000000001</v>
      </c>
      <c r="D158" s="147">
        <v>9217.2870000000003</v>
      </c>
      <c r="E158" s="147">
        <v>11112.460999999999</v>
      </c>
      <c r="F158" s="147">
        <v>17484.814999999999</v>
      </c>
    </row>
    <row r="159" spans="1:6" ht="9" customHeight="1" x14ac:dyDescent="0.2">
      <c r="A159" s="145" t="s">
        <v>810</v>
      </c>
      <c r="B159" s="147">
        <v>13149.948</v>
      </c>
      <c r="C159" s="147">
        <v>13198.522999999999</v>
      </c>
      <c r="D159" s="147">
        <v>6109.8620000000001</v>
      </c>
      <c r="E159" s="147">
        <v>9714.8080000000009</v>
      </c>
      <c r="F159" s="147">
        <v>58529.296000000002</v>
      </c>
    </row>
    <row r="160" spans="1:6" ht="9" customHeight="1" x14ac:dyDescent="0.2">
      <c r="A160" s="145"/>
      <c r="B160" s="147"/>
      <c r="C160" s="147"/>
      <c r="D160" s="147"/>
      <c r="E160" s="147"/>
      <c r="F160" s="147"/>
    </row>
    <row r="161" spans="1:6" ht="9" customHeight="1" x14ac:dyDescent="0.2">
      <c r="A161" s="284" t="s">
        <v>960</v>
      </c>
    </row>
    <row r="162" spans="1:6" ht="6" customHeight="1" x14ac:dyDescent="0.2">
      <c r="A162" s="284"/>
      <c r="F162" s="148" t="s">
        <v>287</v>
      </c>
    </row>
    <row r="163" spans="1:6" ht="12.95" customHeight="1" x14ac:dyDescent="0.2">
      <c r="A163" s="660" t="s">
        <v>279</v>
      </c>
      <c r="B163" s="661" t="s">
        <v>475</v>
      </c>
      <c r="C163" s="661"/>
      <c r="D163" s="661"/>
      <c r="E163" s="661"/>
      <c r="F163" s="662"/>
    </row>
    <row r="164" spans="1:6" ht="12.95" customHeight="1" x14ac:dyDescent="0.2">
      <c r="A164" s="660"/>
      <c r="B164" s="582">
        <v>2011</v>
      </c>
      <c r="C164" s="582">
        <v>2012</v>
      </c>
      <c r="D164" s="582">
        <v>2013</v>
      </c>
      <c r="E164" s="583">
        <v>2014</v>
      </c>
      <c r="F164" s="376">
        <v>2015</v>
      </c>
    </row>
    <row r="165" spans="1:6" ht="9" customHeight="1" x14ac:dyDescent="0.2">
      <c r="A165" s="145" t="s">
        <v>811</v>
      </c>
      <c r="B165" s="147">
        <v>12442.746999999999</v>
      </c>
      <c r="C165" s="147">
        <v>23133.780999999999</v>
      </c>
      <c r="D165" s="147">
        <v>10394.842000000001</v>
      </c>
      <c r="E165" s="147">
        <v>29943.539000000001</v>
      </c>
      <c r="F165" s="147">
        <v>19773.085999999999</v>
      </c>
    </row>
    <row r="166" spans="1:6" ht="9" customHeight="1" x14ac:dyDescent="0.2">
      <c r="A166" s="145" t="s">
        <v>47</v>
      </c>
      <c r="B166" s="147">
        <v>20669.97</v>
      </c>
      <c r="C166" s="147">
        <v>9254.1440000000002</v>
      </c>
      <c r="D166" s="147">
        <v>11989.249</v>
      </c>
      <c r="E166" s="147">
        <v>8989.2870000000003</v>
      </c>
      <c r="F166" s="147">
        <v>7035.2370000000001</v>
      </c>
    </row>
    <row r="167" spans="1:6" ht="9" customHeight="1" x14ac:dyDescent="0.2">
      <c r="A167" s="145" t="s">
        <v>812</v>
      </c>
      <c r="B167" s="147">
        <v>0</v>
      </c>
      <c r="C167" s="147">
        <v>34399.731</v>
      </c>
      <c r="D167" s="147">
        <v>27707.81</v>
      </c>
      <c r="E167" s="147">
        <v>22657.401000000002</v>
      </c>
      <c r="F167" s="147">
        <v>19767.775000000001</v>
      </c>
    </row>
    <row r="168" spans="1:6" ht="9" customHeight="1" x14ac:dyDescent="0.2">
      <c r="A168" s="145" t="s">
        <v>871</v>
      </c>
      <c r="B168" s="147">
        <v>28985.030999999999</v>
      </c>
      <c r="C168" s="147">
        <v>38189.142</v>
      </c>
      <c r="D168" s="147">
        <v>47617.898000000001</v>
      </c>
      <c r="E168" s="147">
        <v>74627.058000000005</v>
      </c>
      <c r="F168" s="147">
        <v>72774.813999999998</v>
      </c>
    </row>
    <row r="169" spans="1:6" ht="9" customHeight="1" x14ac:dyDescent="0.2">
      <c r="A169" s="145" t="s">
        <v>790</v>
      </c>
      <c r="B169" s="147">
        <v>0</v>
      </c>
      <c r="C169" s="147">
        <v>0</v>
      </c>
      <c r="D169" s="147">
        <v>662.88300000000004</v>
      </c>
      <c r="E169" s="147">
        <v>9100.4549999999999</v>
      </c>
      <c r="F169" s="147">
        <v>7609</v>
      </c>
    </row>
    <row r="170" spans="1:6" ht="9" customHeight="1" x14ac:dyDescent="0.2">
      <c r="A170" s="143" t="s">
        <v>20</v>
      </c>
      <c r="B170" s="147">
        <v>255692.83</v>
      </c>
      <c r="C170" s="147">
        <v>232362.10399999999</v>
      </c>
      <c r="D170" s="147">
        <v>271657.99200000003</v>
      </c>
      <c r="E170" s="147">
        <v>223697.66800000001</v>
      </c>
      <c r="F170" s="147">
        <v>216849.78</v>
      </c>
    </row>
    <row r="171" spans="1:6" ht="9" customHeight="1" x14ac:dyDescent="0.2">
      <c r="A171" s="475" t="s">
        <v>219</v>
      </c>
      <c r="B171" s="476">
        <f>SUM(B142:B170)-B164</f>
        <v>451518.65099999995</v>
      </c>
      <c r="C171" s="476">
        <f>SUM(C142:C170)-C164</f>
        <v>433927.62599999999</v>
      </c>
      <c r="D171" s="476">
        <f>SUM(D142:D170)-D164</f>
        <v>495975.93700000003</v>
      </c>
      <c r="E171" s="476">
        <f>SUM(E142:E170)-E164</f>
        <v>581333.12600000005</v>
      </c>
      <c r="F171" s="476">
        <f>SUM(F142:F170)-F164</f>
        <v>620891.69800000009</v>
      </c>
    </row>
    <row r="172" spans="1:6" ht="6.95" customHeight="1" x14ac:dyDescent="0.2">
      <c r="A172" s="289" t="s">
        <v>839</v>
      </c>
    </row>
    <row r="173" spans="1:6" ht="9" customHeight="1" x14ac:dyDescent="0.2">
      <c r="E173" s="89"/>
    </row>
    <row r="174" spans="1:6" ht="9" customHeight="1" x14ac:dyDescent="0.2">
      <c r="B174" s="89"/>
      <c r="E174" s="89"/>
    </row>
    <row r="184" ht="5.0999999999999996" customHeight="1" x14ac:dyDescent="0.2"/>
    <row r="185" ht="10.35" customHeight="1" x14ac:dyDescent="0.2"/>
    <row r="186" ht="10.35" customHeight="1" x14ac:dyDescent="0.2"/>
  </sheetData>
  <mergeCells count="16">
    <mergeCell ref="A140:A141"/>
    <mergeCell ref="B140:F140"/>
    <mergeCell ref="A163:A164"/>
    <mergeCell ref="B163:F163"/>
    <mergeCell ref="A69:A70"/>
    <mergeCell ref="B69:F69"/>
    <mergeCell ref="A94:A95"/>
    <mergeCell ref="B94:F94"/>
    <mergeCell ref="A117:A118"/>
    <mergeCell ref="B117:F117"/>
    <mergeCell ref="A5:A6"/>
    <mergeCell ref="B5:F5"/>
    <mergeCell ref="A24:A25"/>
    <mergeCell ref="B24:F24"/>
    <mergeCell ref="A48:A49"/>
    <mergeCell ref="B48:F48"/>
  </mergeCells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3"/>
  <sheetViews>
    <sheetView topLeftCell="A2"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9.140625" style="25" customWidth="1"/>
    <col min="2" max="2" width="9" style="25" customWidth="1"/>
    <col min="3" max="3" width="8" style="25" customWidth="1"/>
    <col min="4" max="4" width="9" style="25" customWidth="1"/>
    <col min="5" max="5" width="8.85546875" style="25" customWidth="1"/>
    <col min="6" max="6" width="8" style="25" customWidth="1"/>
    <col min="7" max="7" width="7.28515625" style="25" customWidth="1"/>
    <col min="8" max="16384" width="9.140625" style="25"/>
  </cols>
  <sheetData>
    <row r="1" spans="1:12" ht="9" customHeight="1" x14ac:dyDescent="0.2">
      <c r="A1" s="118" t="s">
        <v>961</v>
      </c>
    </row>
    <row r="2" spans="1:12" ht="12.95" customHeight="1" x14ac:dyDescent="0.2">
      <c r="A2" s="660" t="s">
        <v>216</v>
      </c>
      <c r="B2" s="661" t="s">
        <v>49</v>
      </c>
      <c r="C2" s="661"/>
      <c r="D2" s="661"/>
      <c r="E2" s="661"/>
      <c r="F2" s="661"/>
      <c r="G2" s="662"/>
    </row>
    <row r="3" spans="1:12" ht="12.95" customHeight="1" x14ac:dyDescent="0.2">
      <c r="A3" s="660"/>
      <c r="B3" s="661" t="s">
        <v>50</v>
      </c>
      <c r="C3" s="661" t="s">
        <v>51</v>
      </c>
      <c r="D3" s="661" t="s">
        <v>52</v>
      </c>
      <c r="E3" s="661"/>
      <c r="F3" s="661"/>
      <c r="G3" s="662" t="s">
        <v>53</v>
      </c>
    </row>
    <row r="4" spans="1:12" ht="18" customHeight="1" x14ac:dyDescent="0.2">
      <c r="A4" s="660"/>
      <c r="B4" s="661"/>
      <c r="C4" s="661"/>
      <c r="D4" s="360" t="s">
        <v>219</v>
      </c>
      <c r="E4" s="367" t="s">
        <v>54</v>
      </c>
      <c r="F4" s="367" t="s">
        <v>199</v>
      </c>
      <c r="G4" s="662"/>
    </row>
    <row r="5" spans="1:12" ht="9" customHeight="1" x14ac:dyDescent="0.2">
      <c r="A5" s="191">
        <v>2011</v>
      </c>
      <c r="B5" s="194">
        <f>C5+D5+G5</f>
        <v>1371547</v>
      </c>
      <c r="C5" s="216">
        <v>6902</v>
      </c>
      <c r="D5" s="194">
        <f>E5+F5</f>
        <v>1364214</v>
      </c>
      <c r="E5" s="216">
        <v>1193085</v>
      </c>
      <c r="F5" s="216">
        <v>171129</v>
      </c>
      <c r="G5" s="556">
        <v>431</v>
      </c>
      <c r="H5" s="85"/>
      <c r="I5" s="106"/>
      <c r="J5" s="85"/>
      <c r="K5" s="85"/>
      <c r="L5" s="105"/>
    </row>
    <row r="6" spans="1:12" ht="9" customHeight="1" x14ac:dyDescent="0.2">
      <c r="A6" s="191">
        <v>2012</v>
      </c>
      <c r="B6" s="194">
        <f>C6+D6+G6</f>
        <v>1014421</v>
      </c>
      <c r="C6" s="216">
        <v>4186</v>
      </c>
      <c r="D6" s="194">
        <f>E6+F6</f>
        <v>1008454</v>
      </c>
      <c r="E6" s="216">
        <v>843547</v>
      </c>
      <c r="F6" s="216">
        <v>164907</v>
      </c>
      <c r="G6" s="216">
        <v>1781</v>
      </c>
    </row>
    <row r="7" spans="1:12" ht="9" customHeight="1" x14ac:dyDescent="0.2">
      <c r="A7" s="191">
        <v>2013</v>
      </c>
      <c r="B7" s="194">
        <f>C7+D7+G7</f>
        <v>742270</v>
      </c>
      <c r="C7" s="216">
        <v>5524</v>
      </c>
      <c r="D7" s="194">
        <f>E7+F7</f>
        <v>735085</v>
      </c>
      <c r="E7" s="216">
        <v>664764</v>
      </c>
      <c r="F7" s="216">
        <v>70321</v>
      </c>
      <c r="G7" s="216">
        <v>1661</v>
      </c>
    </row>
    <row r="8" spans="1:12" ht="9" customHeight="1" x14ac:dyDescent="0.2">
      <c r="A8" s="191">
        <v>2014</v>
      </c>
      <c r="B8" s="194">
        <f>C8+D8+G8</f>
        <v>629474</v>
      </c>
      <c r="C8" s="216">
        <v>15411</v>
      </c>
      <c r="D8" s="194">
        <f>E8+F8</f>
        <v>613394</v>
      </c>
      <c r="E8" s="216">
        <v>543383</v>
      </c>
      <c r="F8" s="216">
        <v>70011</v>
      </c>
      <c r="G8" s="216">
        <v>669</v>
      </c>
    </row>
    <row r="9" spans="1:12" ht="9" customHeight="1" x14ac:dyDescent="0.2">
      <c r="A9" s="362">
        <v>2015</v>
      </c>
      <c r="B9" s="370">
        <f>C9+D9+G9</f>
        <v>672250</v>
      </c>
      <c r="C9" s="378">
        <v>7408</v>
      </c>
      <c r="D9" s="370">
        <f>E9+F9</f>
        <v>664614</v>
      </c>
      <c r="E9" s="378">
        <v>432874</v>
      </c>
      <c r="F9" s="378">
        <v>231740</v>
      </c>
      <c r="G9" s="378">
        <v>228</v>
      </c>
    </row>
    <row r="10" spans="1:12" ht="6.95" customHeight="1" x14ac:dyDescent="0.2">
      <c r="A10" s="289" t="s">
        <v>839</v>
      </c>
    </row>
    <row r="11" spans="1:12" ht="9.4" customHeight="1" x14ac:dyDescent="0.2"/>
    <row r="12" spans="1:12" ht="9.4" customHeight="1" x14ac:dyDescent="0.2">
      <c r="B12" s="132"/>
      <c r="C12" s="141"/>
      <c r="D12" s="141"/>
    </row>
    <row r="13" spans="1:12" ht="9.4" customHeight="1" x14ac:dyDescent="0.2"/>
    <row r="14" spans="1:12" ht="3.95" customHeight="1" x14ac:dyDescent="0.2">
      <c r="B14" s="129"/>
      <c r="C14" s="129"/>
      <c r="D14" s="129"/>
    </row>
    <row r="15" spans="1:12" ht="9.4" customHeight="1" x14ac:dyDescent="0.2">
      <c r="A15" s="294"/>
      <c r="B15" s="295" t="s">
        <v>51</v>
      </c>
      <c r="C15" s="295" t="s">
        <v>531</v>
      </c>
      <c r="D15" s="295" t="s">
        <v>532</v>
      </c>
      <c r="E15" s="297" t="s">
        <v>53</v>
      </c>
    </row>
    <row r="16" spans="1:12" ht="9.4" customHeight="1" x14ac:dyDescent="0.2">
      <c r="A16" s="294">
        <f>A5</f>
        <v>2011</v>
      </c>
      <c r="B16" s="296">
        <f>C5</f>
        <v>6902</v>
      </c>
      <c r="C16" s="296">
        <f>E5</f>
        <v>1193085</v>
      </c>
      <c r="D16" s="296">
        <f>F5</f>
        <v>171129</v>
      </c>
      <c r="E16" s="296">
        <f>G5</f>
        <v>431</v>
      </c>
    </row>
    <row r="17" spans="1:5" ht="9.4" customHeight="1" x14ac:dyDescent="0.2">
      <c r="A17" s="294">
        <f t="shared" ref="A17:A20" si="0">A6</f>
        <v>2012</v>
      </c>
      <c r="B17" s="296">
        <f t="shared" ref="B17:B20" si="1">C6</f>
        <v>4186</v>
      </c>
      <c r="C17" s="296">
        <f t="shared" ref="C17:C20" si="2">E6</f>
        <v>843547</v>
      </c>
      <c r="D17" s="296">
        <f t="shared" ref="D17:D20" si="3">F6</f>
        <v>164907</v>
      </c>
      <c r="E17" s="296">
        <f t="shared" ref="E17:E20" si="4">G6</f>
        <v>1781</v>
      </c>
    </row>
    <row r="18" spans="1:5" ht="9.4" customHeight="1" x14ac:dyDescent="0.2">
      <c r="A18" s="294">
        <f t="shared" si="0"/>
        <v>2013</v>
      </c>
      <c r="B18" s="296">
        <f t="shared" si="1"/>
        <v>5524</v>
      </c>
      <c r="C18" s="296">
        <f t="shared" si="2"/>
        <v>664764</v>
      </c>
      <c r="D18" s="296">
        <f t="shared" si="3"/>
        <v>70321</v>
      </c>
      <c r="E18" s="296">
        <f t="shared" si="4"/>
        <v>1661</v>
      </c>
    </row>
    <row r="19" spans="1:5" ht="9.4" customHeight="1" x14ac:dyDescent="0.2">
      <c r="A19" s="294">
        <f t="shared" si="0"/>
        <v>2014</v>
      </c>
      <c r="B19" s="296">
        <f t="shared" si="1"/>
        <v>15411</v>
      </c>
      <c r="C19" s="296">
        <f t="shared" si="2"/>
        <v>543383</v>
      </c>
      <c r="D19" s="296">
        <f t="shared" si="3"/>
        <v>70011</v>
      </c>
      <c r="E19" s="296">
        <f t="shared" si="4"/>
        <v>669</v>
      </c>
    </row>
    <row r="20" spans="1:5" ht="9.4" customHeight="1" x14ac:dyDescent="0.2">
      <c r="A20" s="294">
        <f t="shared" si="0"/>
        <v>2015</v>
      </c>
      <c r="B20" s="296">
        <f t="shared" si="1"/>
        <v>7408</v>
      </c>
      <c r="C20" s="296">
        <f t="shared" si="2"/>
        <v>432874</v>
      </c>
      <c r="D20" s="296">
        <f t="shared" si="3"/>
        <v>231740</v>
      </c>
      <c r="E20" s="296">
        <f t="shared" si="4"/>
        <v>228</v>
      </c>
    </row>
    <row r="21" spans="1:5" ht="9.4" customHeight="1" x14ac:dyDescent="0.2"/>
    <row r="22" spans="1:5" ht="6.95" customHeight="1" x14ac:dyDescent="0.2"/>
    <row r="23" spans="1:5" ht="6.95" customHeight="1" x14ac:dyDescent="0.2">
      <c r="A23" s="289"/>
    </row>
  </sheetData>
  <mergeCells count="6">
    <mergeCell ref="D3:F3"/>
    <mergeCell ref="A2:A4"/>
    <mergeCell ref="B2:G2"/>
    <mergeCell ref="G3:G4"/>
    <mergeCell ref="B3:B4"/>
    <mergeCell ref="C3:C4"/>
  </mergeCells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3"/>
  <sheetViews>
    <sheetView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10.7109375" style="25" customWidth="1"/>
    <col min="2" max="6" width="9.7109375" style="25" customWidth="1"/>
    <col min="7" max="16384" width="9.140625" style="25"/>
  </cols>
  <sheetData>
    <row r="1" spans="1:8" ht="9" customHeight="1" x14ac:dyDescent="0.2">
      <c r="A1" s="118" t="s">
        <v>962</v>
      </c>
    </row>
    <row r="2" spans="1:8" ht="12.95" customHeight="1" x14ac:dyDescent="0.2">
      <c r="A2" s="660" t="s">
        <v>216</v>
      </c>
      <c r="B2" s="661" t="s">
        <v>49</v>
      </c>
      <c r="C2" s="661"/>
      <c r="D2" s="661"/>
      <c r="E2" s="661"/>
      <c r="F2" s="662"/>
    </row>
    <row r="3" spans="1:8" ht="12.95" customHeight="1" x14ac:dyDescent="0.2">
      <c r="A3" s="660"/>
      <c r="B3" s="661" t="s">
        <v>50</v>
      </c>
      <c r="C3" s="661" t="s">
        <v>51</v>
      </c>
      <c r="D3" s="661" t="s">
        <v>52</v>
      </c>
      <c r="E3" s="661"/>
      <c r="F3" s="662"/>
    </row>
    <row r="4" spans="1:8" ht="18" customHeight="1" x14ac:dyDescent="0.2">
      <c r="A4" s="660"/>
      <c r="B4" s="661"/>
      <c r="C4" s="661"/>
      <c r="D4" s="360" t="s">
        <v>219</v>
      </c>
      <c r="E4" s="367" t="s">
        <v>54</v>
      </c>
      <c r="F4" s="377" t="s">
        <v>199</v>
      </c>
    </row>
    <row r="5" spans="1:8" ht="9" customHeight="1" x14ac:dyDescent="0.2">
      <c r="A5" s="191">
        <v>2011</v>
      </c>
      <c r="B5" s="194">
        <f>C5+D5</f>
        <v>451519</v>
      </c>
      <c r="C5" s="216">
        <v>41277</v>
      </c>
      <c r="D5" s="194">
        <f>E5+F5</f>
        <v>410242</v>
      </c>
      <c r="E5" s="216">
        <v>18786</v>
      </c>
      <c r="F5" s="216">
        <v>391456</v>
      </c>
    </row>
    <row r="6" spans="1:8" ht="9" customHeight="1" x14ac:dyDescent="0.2">
      <c r="A6" s="191">
        <v>2012</v>
      </c>
      <c r="B6" s="194">
        <f>C6+D6</f>
        <v>433850</v>
      </c>
      <c r="C6" s="216">
        <v>53251</v>
      </c>
      <c r="D6" s="194">
        <f>E6+F6</f>
        <v>380599</v>
      </c>
      <c r="E6" s="216">
        <v>13595</v>
      </c>
      <c r="F6" s="216">
        <v>367004</v>
      </c>
    </row>
    <row r="7" spans="1:8" ht="9" customHeight="1" x14ac:dyDescent="0.2">
      <c r="A7" s="191">
        <v>2013</v>
      </c>
      <c r="B7" s="194">
        <f>C7+D7</f>
        <v>495829</v>
      </c>
      <c r="C7" s="216">
        <v>49863</v>
      </c>
      <c r="D7" s="194">
        <f>E7+F7</f>
        <v>445966</v>
      </c>
      <c r="E7" s="216">
        <v>20053</v>
      </c>
      <c r="F7" s="216">
        <v>425913</v>
      </c>
      <c r="G7" s="106"/>
    </row>
    <row r="8" spans="1:8" ht="9" customHeight="1" x14ac:dyDescent="0.2">
      <c r="A8" s="191">
        <v>2014</v>
      </c>
      <c r="B8" s="194">
        <f>C8+D8</f>
        <v>581333</v>
      </c>
      <c r="C8" s="216">
        <v>62540</v>
      </c>
      <c r="D8" s="194">
        <f>E8+F8</f>
        <v>518793</v>
      </c>
      <c r="E8" s="216">
        <v>21104</v>
      </c>
      <c r="F8" s="216">
        <v>497689</v>
      </c>
      <c r="G8" s="106"/>
      <c r="H8" s="89"/>
    </row>
    <row r="9" spans="1:8" ht="9" customHeight="1" x14ac:dyDescent="0.2">
      <c r="A9" s="362">
        <v>2015</v>
      </c>
      <c r="B9" s="370">
        <f>C9+D9</f>
        <v>620892</v>
      </c>
      <c r="C9" s="378">
        <v>109274</v>
      </c>
      <c r="D9" s="370">
        <f>E9+F9</f>
        <v>511618</v>
      </c>
      <c r="E9" s="378">
        <v>16577</v>
      </c>
      <c r="F9" s="378">
        <v>495041</v>
      </c>
      <c r="G9" s="106"/>
      <c r="H9" s="89"/>
    </row>
    <row r="10" spans="1:8" ht="6.95" customHeight="1" x14ac:dyDescent="0.2">
      <c r="A10" s="289" t="s">
        <v>839</v>
      </c>
      <c r="B10" s="89"/>
    </row>
    <row r="11" spans="1:8" ht="9.4" customHeight="1" x14ac:dyDescent="0.2"/>
    <row r="12" spans="1:8" ht="9.4" customHeight="1" x14ac:dyDescent="0.2">
      <c r="B12" s="129" t="s">
        <v>51</v>
      </c>
      <c r="C12" s="129" t="s">
        <v>531</v>
      </c>
      <c r="D12" s="129" t="s">
        <v>532</v>
      </c>
    </row>
    <row r="13" spans="1:8" ht="9.4" customHeight="1" x14ac:dyDescent="0.2"/>
    <row r="14" spans="1:8" ht="3" customHeight="1" x14ac:dyDescent="0.2"/>
    <row r="15" spans="1:8" ht="9.4" customHeight="1" x14ac:dyDescent="0.2"/>
    <row r="16" spans="1:8" ht="9.4" customHeight="1" x14ac:dyDescent="0.2"/>
    <row r="17" spans="1:1" ht="9.4" customHeight="1" x14ac:dyDescent="0.2"/>
    <row r="18" spans="1:1" ht="9.4" customHeight="1" x14ac:dyDescent="0.2"/>
    <row r="19" spans="1:1" ht="9.4" customHeight="1" x14ac:dyDescent="0.2"/>
    <row r="20" spans="1:1" ht="9.4" customHeight="1" x14ac:dyDescent="0.2"/>
    <row r="21" spans="1:1" ht="9.4" customHeight="1" x14ac:dyDescent="0.2"/>
    <row r="22" spans="1:1" ht="8.1" customHeight="1" x14ac:dyDescent="0.2"/>
    <row r="23" spans="1:1" ht="6.95" customHeight="1" x14ac:dyDescent="0.2">
      <c r="A23" s="289"/>
    </row>
  </sheetData>
  <mergeCells count="5">
    <mergeCell ref="A2:A4"/>
    <mergeCell ref="B2:F2"/>
    <mergeCell ref="D3:F3"/>
    <mergeCell ref="B3:B4"/>
    <mergeCell ref="C3:C4"/>
  </mergeCells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85"/>
  <sheetViews>
    <sheetView topLeftCell="A51" zoomScale="200" zoomScaleNormal="200" workbookViewId="0">
      <selection activeCell="F17" sqref="F17"/>
    </sheetView>
  </sheetViews>
  <sheetFormatPr defaultColWidth="9.140625" defaultRowHeight="9" x14ac:dyDescent="0.15"/>
  <cols>
    <col min="1" max="1" width="10.7109375" style="22" customWidth="1"/>
    <col min="2" max="6" width="9.7109375" style="22" customWidth="1"/>
    <col min="7" max="16384" width="9.140625" style="22"/>
  </cols>
  <sheetData>
    <row r="1" spans="1:8" s="25" customFormat="1" ht="9" customHeight="1" x14ac:dyDescent="0.2">
      <c r="A1" s="118" t="s">
        <v>963</v>
      </c>
      <c r="B1" s="118"/>
      <c r="C1" s="118"/>
      <c r="D1" s="118"/>
    </row>
    <row r="2" spans="1:8" s="25" customFormat="1" ht="12.95" customHeight="1" x14ac:dyDescent="0.2">
      <c r="A2" s="660" t="s">
        <v>617</v>
      </c>
      <c r="B2" s="661" t="s">
        <v>618</v>
      </c>
      <c r="C2" s="661"/>
      <c r="D2" s="661"/>
      <c r="E2" s="661"/>
      <c r="F2" s="662"/>
    </row>
    <row r="3" spans="1:8" s="25" customFormat="1" ht="12.95" customHeight="1" x14ac:dyDescent="0.2">
      <c r="A3" s="660"/>
      <c r="B3" s="584">
        <v>2011</v>
      </c>
      <c r="C3" s="584">
        <v>2012</v>
      </c>
      <c r="D3" s="584">
        <v>2013</v>
      </c>
      <c r="E3" s="585">
        <v>2014</v>
      </c>
      <c r="F3" s="361">
        <v>2015</v>
      </c>
    </row>
    <row r="4" spans="1:8" s="24" customFormat="1" ht="9" customHeight="1" x14ac:dyDescent="0.2">
      <c r="A4" s="478" t="s">
        <v>219</v>
      </c>
      <c r="B4" s="488">
        <f>SUM(B5:B16)</f>
        <v>1371547</v>
      </c>
      <c r="C4" s="488">
        <f>SUM(C5:C16)</f>
        <v>1014421</v>
      </c>
      <c r="D4" s="488">
        <f>SUM(D5:D16)</f>
        <v>742270</v>
      </c>
      <c r="E4" s="488">
        <f>SUM(E5:E16)</f>
        <v>629474.40800000005</v>
      </c>
      <c r="F4" s="488">
        <f>SUM(F5:F16)</f>
        <v>672249.78300000005</v>
      </c>
      <c r="H4" s="136"/>
    </row>
    <row r="5" spans="1:8" s="25" customFormat="1" ht="9" customHeight="1" x14ac:dyDescent="0.15">
      <c r="A5" s="201" t="s">
        <v>619</v>
      </c>
      <c r="B5" s="227">
        <v>167307</v>
      </c>
      <c r="C5" s="227">
        <v>223141</v>
      </c>
      <c r="D5" s="227">
        <v>177101</v>
      </c>
      <c r="E5" s="246">
        <v>78756.183000000005</v>
      </c>
      <c r="F5" s="246">
        <v>50917.735999999997</v>
      </c>
      <c r="G5" s="587"/>
      <c r="H5" s="137"/>
    </row>
    <row r="6" spans="1:8" s="25" customFormat="1" ht="9" customHeight="1" x14ac:dyDescent="0.15">
      <c r="A6" s="201" t="s">
        <v>620</v>
      </c>
      <c r="B6" s="227">
        <v>140820</v>
      </c>
      <c r="C6" s="227">
        <v>177252</v>
      </c>
      <c r="D6" s="227">
        <v>133560</v>
      </c>
      <c r="E6" s="246">
        <v>101860.723</v>
      </c>
      <c r="F6" s="246">
        <v>62686.913</v>
      </c>
      <c r="G6" s="587"/>
      <c r="H6" s="137"/>
    </row>
    <row r="7" spans="1:8" s="25" customFormat="1" ht="9" customHeight="1" x14ac:dyDescent="0.15">
      <c r="A7" s="201" t="s">
        <v>621</v>
      </c>
      <c r="B7" s="227">
        <v>254214</v>
      </c>
      <c r="C7" s="227">
        <v>90035</v>
      </c>
      <c r="D7" s="227">
        <v>106694</v>
      </c>
      <c r="E7" s="246">
        <v>64069.453000000001</v>
      </c>
      <c r="F7" s="246">
        <v>112590.87300000001</v>
      </c>
      <c r="G7" s="587"/>
      <c r="H7" s="137"/>
    </row>
    <row r="8" spans="1:8" s="25" customFormat="1" ht="9" customHeight="1" x14ac:dyDescent="0.15">
      <c r="A8" s="201" t="s">
        <v>622</v>
      </c>
      <c r="B8" s="227">
        <v>177386</v>
      </c>
      <c r="C8" s="227">
        <v>142464</v>
      </c>
      <c r="D8" s="227">
        <v>127279</v>
      </c>
      <c r="E8" s="246">
        <v>56241.629000000001</v>
      </c>
      <c r="F8" s="246">
        <v>18668.603999999999</v>
      </c>
      <c r="G8" s="587"/>
      <c r="H8" s="137"/>
    </row>
    <row r="9" spans="1:8" s="25" customFormat="1" ht="9" customHeight="1" x14ac:dyDescent="0.15">
      <c r="A9" s="201" t="s">
        <v>623</v>
      </c>
      <c r="B9" s="227">
        <v>49536</v>
      </c>
      <c r="C9" s="227">
        <v>48621</v>
      </c>
      <c r="D9" s="227">
        <v>54108</v>
      </c>
      <c r="E9" s="246">
        <v>64585.675000000003</v>
      </c>
      <c r="F9" s="246">
        <v>46149.290999999997</v>
      </c>
      <c r="G9" s="587"/>
    </row>
    <row r="10" spans="1:8" s="25" customFormat="1" ht="9" customHeight="1" x14ac:dyDescent="0.15">
      <c r="A10" s="201" t="s">
        <v>624</v>
      </c>
      <c r="B10" s="227">
        <v>11088</v>
      </c>
      <c r="C10" s="227">
        <v>16060</v>
      </c>
      <c r="D10" s="227">
        <v>574</v>
      </c>
      <c r="E10" s="246">
        <v>16707.053</v>
      </c>
      <c r="F10" s="246">
        <v>14601.995000000001</v>
      </c>
      <c r="G10" s="587"/>
    </row>
    <row r="11" spans="1:8" s="25" customFormat="1" ht="9" customHeight="1" x14ac:dyDescent="0.15">
      <c r="A11" s="201" t="s">
        <v>625</v>
      </c>
      <c r="B11" s="227">
        <v>20809</v>
      </c>
      <c r="C11" s="227">
        <v>2220</v>
      </c>
      <c r="D11" s="227">
        <v>433</v>
      </c>
      <c r="E11" s="246">
        <v>36955.269999999997</v>
      </c>
      <c r="F11" s="246">
        <v>44667.506000000001</v>
      </c>
      <c r="G11" s="587"/>
    </row>
    <row r="12" spans="1:8" s="25" customFormat="1" ht="9" customHeight="1" x14ac:dyDescent="0.15">
      <c r="A12" s="201" t="s">
        <v>626</v>
      </c>
      <c r="B12" s="227">
        <v>759</v>
      </c>
      <c r="C12" s="227">
        <v>1049</v>
      </c>
      <c r="D12" s="227">
        <v>417</v>
      </c>
      <c r="E12" s="246">
        <v>5420.94</v>
      </c>
      <c r="F12" s="246">
        <v>1605.1320000000001</v>
      </c>
      <c r="G12" s="587"/>
    </row>
    <row r="13" spans="1:8" s="25" customFormat="1" ht="9" customHeight="1" x14ac:dyDescent="0.15">
      <c r="A13" s="201" t="s">
        <v>627</v>
      </c>
      <c r="B13" s="227">
        <v>3271</v>
      </c>
      <c r="C13" s="227">
        <v>1552</v>
      </c>
      <c r="D13" s="227">
        <v>1874</v>
      </c>
      <c r="E13" s="246">
        <v>3653.8130000000001</v>
      </c>
      <c r="F13" s="246">
        <v>11131.206</v>
      </c>
      <c r="G13" s="587"/>
    </row>
    <row r="14" spans="1:8" s="25" customFormat="1" ht="9" customHeight="1" x14ac:dyDescent="0.15">
      <c r="A14" s="201" t="s">
        <v>628</v>
      </c>
      <c r="B14" s="227">
        <v>164887</v>
      </c>
      <c r="C14" s="227">
        <v>84232</v>
      </c>
      <c r="D14" s="227">
        <v>15742</v>
      </c>
      <c r="E14" s="246">
        <v>28936.685000000001</v>
      </c>
      <c r="F14" s="246">
        <v>22394.251</v>
      </c>
      <c r="G14" s="587"/>
    </row>
    <row r="15" spans="1:8" s="25" customFormat="1" ht="9" customHeight="1" x14ac:dyDescent="0.15">
      <c r="A15" s="201" t="s">
        <v>629</v>
      </c>
      <c r="B15" s="227">
        <v>157793</v>
      </c>
      <c r="C15" s="227">
        <v>130531</v>
      </c>
      <c r="D15" s="227">
        <v>19469</v>
      </c>
      <c r="E15" s="246">
        <v>57512.464</v>
      </c>
      <c r="F15" s="246">
        <v>208355.67499999999</v>
      </c>
      <c r="G15" s="587"/>
    </row>
    <row r="16" spans="1:8" s="25" customFormat="1" ht="9" customHeight="1" x14ac:dyDescent="0.2">
      <c r="A16" s="365" t="s">
        <v>630</v>
      </c>
      <c r="B16" s="380">
        <v>223677</v>
      </c>
      <c r="C16" s="380">
        <v>97264</v>
      </c>
      <c r="D16" s="380">
        <v>105019</v>
      </c>
      <c r="E16" s="380">
        <v>114774.52</v>
      </c>
      <c r="F16" s="380">
        <v>78480.600999999995</v>
      </c>
      <c r="G16" s="587"/>
    </row>
    <row r="17" spans="1:8" s="25" customFormat="1" ht="6" customHeight="1" x14ac:dyDescent="0.2">
      <c r="A17" s="289" t="s">
        <v>839</v>
      </c>
    </row>
    <row r="18" spans="1:8" s="152" customFormat="1" ht="9" customHeight="1" x14ac:dyDescent="0.2">
      <c r="A18" s="234"/>
      <c r="B18" s="128"/>
      <c r="C18" s="128"/>
      <c r="D18" s="128"/>
    </row>
    <row r="19" spans="1:8" s="152" customFormat="1" ht="9" customHeight="1" x14ac:dyDescent="0.2">
      <c r="A19" s="190"/>
      <c r="B19" s="128"/>
      <c r="C19" s="128"/>
      <c r="D19" s="128"/>
    </row>
    <row r="20" spans="1:8" s="25" customFormat="1" ht="9" customHeight="1" x14ac:dyDescent="0.2">
      <c r="A20" s="30"/>
      <c r="B20" s="24"/>
      <c r="C20" s="24"/>
      <c r="D20" s="24"/>
    </row>
    <row r="21" spans="1:8" ht="9" customHeight="1" x14ac:dyDescent="0.15">
      <c r="F21" s="588"/>
    </row>
    <row r="22" spans="1:8" ht="9" customHeight="1" x14ac:dyDescent="0.15"/>
    <row r="23" spans="1:8" ht="9" customHeight="1" x14ac:dyDescent="0.15"/>
    <row r="24" spans="1:8" ht="9" customHeight="1" x14ac:dyDescent="0.15">
      <c r="A24" s="118" t="s">
        <v>964</v>
      </c>
      <c r="B24" s="118"/>
      <c r="C24" s="118"/>
      <c r="D24" s="118"/>
      <c r="E24" s="25"/>
      <c r="F24" s="25"/>
    </row>
    <row r="25" spans="1:8" ht="12.95" customHeight="1" x14ac:dyDescent="0.15">
      <c r="A25" s="660" t="s">
        <v>617</v>
      </c>
      <c r="B25" s="661" t="s">
        <v>631</v>
      </c>
      <c r="C25" s="661"/>
      <c r="D25" s="661"/>
      <c r="E25" s="661"/>
      <c r="F25" s="662"/>
    </row>
    <row r="26" spans="1:8" ht="12.95" customHeight="1" x14ac:dyDescent="0.2">
      <c r="A26" s="660"/>
      <c r="B26" s="584">
        <v>2011</v>
      </c>
      <c r="C26" s="584">
        <v>2012</v>
      </c>
      <c r="D26" s="584">
        <v>2013</v>
      </c>
      <c r="E26" s="585">
        <v>2014</v>
      </c>
      <c r="F26" s="361">
        <v>2015</v>
      </c>
      <c r="H26" s="138"/>
    </row>
    <row r="27" spans="1:8" ht="9" customHeight="1" x14ac:dyDescent="0.2">
      <c r="A27" s="478" t="s">
        <v>219</v>
      </c>
      <c r="B27" s="488">
        <f>SUM(B28:B39)</f>
        <v>451519</v>
      </c>
      <c r="C27" s="488">
        <f>SUM(C28:C39)</f>
        <v>433850</v>
      </c>
      <c r="D27" s="488">
        <f>SUM(D28:D39)</f>
        <v>495829</v>
      </c>
      <c r="E27" s="488">
        <f>SUM(E28:E39)</f>
        <v>581333.12600000005</v>
      </c>
      <c r="F27" s="488">
        <f>SUM(F28:F39)</f>
        <v>620892.19500000007</v>
      </c>
      <c r="H27" s="138"/>
    </row>
    <row r="28" spans="1:8" ht="9" customHeight="1" x14ac:dyDescent="0.2">
      <c r="A28" s="201" t="s">
        <v>619</v>
      </c>
      <c r="B28" s="227">
        <v>35254</v>
      </c>
      <c r="C28" s="227">
        <v>31430</v>
      </c>
      <c r="D28" s="227">
        <v>44234</v>
      </c>
      <c r="E28" s="551">
        <v>52849.781000000003</v>
      </c>
      <c r="F28" s="551">
        <v>59734.192999999999</v>
      </c>
      <c r="G28" s="587"/>
      <c r="H28" s="138"/>
    </row>
    <row r="29" spans="1:8" ht="9" customHeight="1" x14ac:dyDescent="0.2">
      <c r="A29" s="201" t="s">
        <v>620</v>
      </c>
      <c r="B29" s="227">
        <v>23746</v>
      </c>
      <c r="C29" s="227">
        <v>40860</v>
      </c>
      <c r="D29" s="227">
        <v>26444</v>
      </c>
      <c r="E29" s="551">
        <v>36910.152999999998</v>
      </c>
      <c r="F29" s="551">
        <v>52139.572</v>
      </c>
      <c r="G29" s="587"/>
      <c r="H29" s="139"/>
    </row>
    <row r="30" spans="1:8" ht="9" customHeight="1" x14ac:dyDescent="0.2">
      <c r="A30" s="201" t="s">
        <v>621</v>
      </c>
      <c r="B30" s="227">
        <v>31352</v>
      </c>
      <c r="C30" s="227">
        <v>48498</v>
      </c>
      <c r="D30" s="227">
        <v>31762</v>
      </c>
      <c r="E30" s="551">
        <v>39808.678999999996</v>
      </c>
      <c r="F30" s="551">
        <v>67715.505999999994</v>
      </c>
      <c r="G30" s="587"/>
      <c r="H30" s="138"/>
    </row>
    <row r="31" spans="1:8" ht="9" customHeight="1" x14ac:dyDescent="0.15">
      <c r="A31" s="201" t="s">
        <v>622</v>
      </c>
      <c r="B31" s="227">
        <v>31895</v>
      </c>
      <c r="C31" s="227">
        <v>49081</v>
      </c>
      <c r="D31" s="227">
        <v>30543</v>
      </c>
      <c r="E31" s="551">
        <v>33207.421999999999</v>
      </c>
      <c r="F31" s="551">
        <v>36550.627</v>
      </c>
      <c r="G31" s="587"/>
    </row>
    <row r="32" spans="1:8" ht="9" customHeight="1" x14ac:dyDescent="0.15">
      <c r="A32" s="201" t="s">
        <v>623</v>
      </c>
      <c r="B32" s="227">
        <v>45801</v>
      </c>
      <c r="C32" s="227">
        <v>23532</v>
      </c>
      <c r="D32" s="227">
        <v>35918</v>
      </c>
      <c r="E32" s="551">
        <v>59380.406000000003</v>
      </c>
      <c r="F32" s="551">
        <v>37689.004000000001</v>
      </c>
      <c r="G32" s="587"/>
    </row>
    <row r="33" spans="1:7" ht="9" customHeight="1" x14ac:dyDescent="0.15">
      <c r="A33" s="201" t="s">
        <v>624</v>
      </c>
      <c r="B33" s="227">
        <v>36745</v>
      </c>
      <c r="C33" s="227">
        <v>29002</v>
      </c>
      <c r="D33" s="227">
        <v>32389</v>
      </c>
      <c r="E33" s="551">
        <v>31745.946</v>
      </c>
      <c r="F33" s="551">
        <v>43409.953999999998</v>
      </c>
      <c r="G33" s="587"/>
    </row>
    <row r="34" spans="1:7" ht="9" customHeight="1" x14ac:dyDescent="0.15">
      <c r="A34" s="201" t="s">
        <v>625</v>
      </c>
      <c r="B34" s="227">
        <v>33127</v>
      </c>
      <c r="C34" s="227">
        <v>25404</v>
      </c>
      <c r="D34" s="227">
        <v>34885</v>
      </c>
      <c r="E34" s="551">
        <v>41026.254999999997</v>
      </c>
      <c r="F34" s="551">
        <v>38835.341</v>
      </c>
      <c r="G34" s="587"/>
    </row>
    <row r="35" spans="1:7" ht="9" customHeight="1" x14ac:dyDescent="0.15">
      <c r="A35" s="201" t="s">
        <v>626</v>
      </c>
      <c r="B35" s="227">
        <v>29782</v>
      </c>
      <c r="C35" s="227">
        <v>30681</v>
      </c>
      <c r="D35" s="227">
        <v>39205</v>
      </c>
      <c r="E35" s="551">
        <v>51452.194000000003</v>
      </c>
      <c r="F35" s="551">
        <v>69958.960000000006</v>
      </c>
      <c r="G35" s="587"/>
    </row>
    <row r="36" spans="1:7" ht="9" customHeight="1" x14ac:dyDescent="0.15">
      <c r="A36" s="201" t="s">
        <v>627</v>
      </c>
      <c r="B36" s="227">
        <v>28201</v>
      </c>
      <c r="C36" s="227">
        <v>21689</v>
      </c>
      <c r="D36" s="227">
        <v>38332</v>
      </c>
      <c r="E36" s="551">
        <v>47806.468000000001</v>
      </c>
      <c r="F36" s="551">
        <v>40105.968000000001</v>
      </c>
      <c r="G36" s="587"/>
    </row>
    <row r="37" spans="1:7" ht="9" customHeight="1" x14ac:dyDescent="0.15">
      <c r="A37" s="201" t="s">
        <v>628</v>
      </c>
      <c r="B37" s="227">
        <v>46736</v>
      </c>
      <c r="C37" s="227">
        <v>42821</v>
      </c>
      <c r="D37" s="227">
        <v>58304</v>
      </c>
      <c r="E37" s="551">
        <v>54957.220999999998</v>
      </c>
      <c r="F37" s="551">
        <v>28104.803</v>
      </c>
      <c r="G37" s="587"/>
    </row>
    <row r="38" spans="1:7" ht="9" customHeight="1" x14ac:dyDescent="0.15">
      <c r="A38" s="201" t="s">
        <v>629</v>
      </c>
      <c r="B38" s="227">
        <v>48061</v>
      </c>
      <c r="C38" s="227">
        <v>40826</v>
      </c>
      <c r="D38" s="227">
        <v>47424</v>
      </c>
      <c r="E38" s="551">
        <v>60579.332999999999</v>
      </c>
      <c r="F38" s="551">
        <v>37841.997000000003</v>
      </c>
      <c r="G38" s="587"/>
    </row>
    <row r="39" spans="1:7" ht="9" customHeight="1" x14ac:dyDescent="0.15">
      <c r="A39" s="365" t="s">
        <v>630</v>
      </c>
      <c r="B39" s="380">
        <v>60819</v>
      </c>
      <c r="C39" s="380">
        <v>50026</v>
      </c>
      <c r="D39" s="380">
        <v>76389</v>
      </c>
      <c r="E39" s="380">
        <v>71609.267999999996</v>
      </c>
      <c r="F39" s="380">
        <v>108806.27</v>
      </c>
      <c r="G39" s="587"/>
    </row>
    <row r="40" spans="1:7" s="25" customFormat="1" ht="6" customHeight="1" x14ac:dyDescent="0.2">
      <c r="A40" s="289" t="s">
        <v>839</v>
      </c>
    </row>
    <row r="41" spans="1:7" s="152" customFormat="1" ht="9" customHeight="1" x14ac:dyDescent="0.2">
      <c r="A41" s="234"/>
      <c r="B41" s="128"/>
      <c r="C41" s="128"/>
      <c r="D41" s="128"/>
    </row>
    <row r="42" spans="1:7" ht="9" customHeight="1" x14ac:dyDescent="0.15"/>
    <row r="43" spans="1:7" ht="9" customHeight="1" x14ac:dyDescent="0.15"/>
    <row r="44" spans="1:7" ht="9" customHeight="1" x14ac:dyDescent="0.15"/>
    <row r="45" spans="1:7" ht="9" customHeight="1" x14ac:dyDescent="0.15"/>
    <row r="46" spans="1:7" ht="9" customHeight="1" x14ac:dyDescent="0.15"/>
    <row r="47" spans="1:7" ht="9" customHeight="1" x14ac:dyDescent="0.15">
      <c r="A47" s="118" t="s">
        <v>965</v>
      </c>
      <c r="B47" s="118"/>
      <c r="C47" s="118"/>
    </row>
    <row r="48" spans="1:7" ht="12.95" customHeight="1" x14ac:dyDescent="0.15">
      <c r="A48" s="660" t="s">
        <v>617</v>
      </c>
      <c r="B48" s="661" t="s">
        <v>870</v>
      </c>
      <c r="C48" s="661"/>
      <c r="D48" s="661"/>
      <c r="E48" s="661"/>
      <c r="F48" s="662"/>
    </row>
    <row r="49" spans="1:6" ht="12.95" customHeight="1" x14ac:dyDescent="0.15">
      <c r="A49" s="660"/>
      <c r="B49" s="584">
        <v>2011</v>
      </c>
      <c r="C49" s="584">
        <v>2012</v>
      </c>
      <c r="D49" s="584">
        <v>2013</v>
      </c>
      <c r="E49" s="585">
        <v>2014</v>
      </c>
      <c r="F49" s="585">
        <v>2015</v>
      </c>
    </row>
    <row r="50" spans="1:6" ht="9" customHeight="1" x14ac:dyDescent="0.15">
      <c r="A50" s="478" t="s">
        <v>219</v>
      </c>
      <c r="B50" s="488">
        <f>SUM(B51:B62)</f>
        <v>920028</v>
      </c>
      <c r="C50" s="488">
        <f>SUM(C51:C62)</f>
        <v>580571</v>
      </c>
      <c r="D50" s="488">
        <f>SUM(D51:D62)</f>
        <v>246441</v>
      </c>
      <c r="E50" s="488">
        <f>SUM(E51:E62)</f>
        <v>48141.282000000021</v>
      </c>
      <c r="F50" s="488">
        <f>SUM(F51:F62)</f>
        <v>51357.587999999974</v>
      </c>
    </row>
    <row r="51" spans="1:6" ht="9" customHeight="1" x14ac:dyDescent="0.15">
      <c r="A51" s="201" t="s">
        <v>619</v>
      </c>
      <c r="B51" s="193">
        <f t="shared" ref="B51:F62" si="0">B5-B28</f>
        <v>132053</v>
      </c>
      <c r="C51" s="193">
        <f t="shared" si="0"/>
        <v>191711</v>
      </c>
      <c r="D51" s="193">
        <f t="shared" si="0"/>
        <v>132867</v>
      </c>
      <c r="E51" s="193">
        <f t="shared" si="0"/>
        <v>25906.402000000002</v>
      </c>
      <c r="F51" s="193">
        <f t="shared" si="0"/>
        <v>-8816.4570000000022</v>
      </c>
    </row>
    <row r="52" spans="1:6" ht="9" customHeight="1" x14ac:dyDescent="0.15">
      <c r="A52" s="201" t="s">
        <v>620</v>
      </c>
      <c r="B52" s="193">
        <f t="shared" si="0"/>
        <v>117074</v>
      </c>
      <c r="C52" s="193">
        <f t="shared" si="0"/>
        <v>136392</v>
      </c>
      <c r="D52" s="193">
        <f t="shared" si="0"/>
        <v>107116</v>
      </c>
      <c r="E52" s="193">
        <f t="shared" si="0"/>
        <v>64950.57</v>
      </c>
      <c r="F52" s="193">
        <f t="shared" si="0"/>
        <v>10547.341</v>
      </c>
    </row>
    <row r="53" spans="1:6" ht="9" customHeight="1" x14ac:dyDescent="0.15">
      <c r="A53" s="201" t="s">
        <v>621</v>
      </c>
      <c r="B53" s="193">
        <f t="shared" si="0"/>
        <v>222862</v>
      </c>
      <c r="C53" s="193">
        <f t="shared" si="0"/>
        <v>41537</v>
      </c>
      <c r="D53" s="193">
        <f t="shared" si="0"/>
        <v>74932</v>
      </c>
      <c r="E53" s="193">
        <f t="shared" si="0"/>
        <v>24260.774000000005</v>
      </c>
      <c r="F53" s="193">
        <f t="shared" si="0"/>
        <v>44875.367000000013</v>
      </c>
    </row>
    <row r="54" spans="1:6" ht="9" customHeight="1" x14ac:dyDescent="0.15">
      <c r="A54" s="201" t="s">
        <v>622</v>
      </c>
      <c r="B54" s="193">
        <f t="shared" si="0"/>
        <v>145491</v>
      </c>
      <c r="C54" s="193">
        <f t="shared" si="0"/>
        <v>93383</v>
      </c>
      <c r="D54" s="193">
        <f t="shared" si="0"/>
        <v>96736</v>
      </c>
      <c r="E54" s="193">
        <f t="shared" si="0"/>
        <v>23034.207000000002</v>
      </c>
      <c r="F54" s="193">
        <f t="shared" si="0"/>
        <v>-17882.023000000001</v>
      </c>
    </row>
    <row r="55" spans="1:6" ht="9" customHeight="1" x14ac:dyDescent="0.15">
      <c r="A55" s="201" t="s">
        <v>623</v>
      </c>
      <c r="B55" s="193">
        <f t="shared" si="0"/>
        <v>3735</v>
      </c>
      <c r="C55" s="193">
        <f t="shared" si="0"/>
        <v>25089</v>
      </c>
      <c r="D55" s="193">
        <f t="shared" si="0"/>
        <v>18190</v>
      </c>
      <c r="E55" s="193">
        <f t="shared" si="0"/>
        <v>5205.2690000000002</v>
      </c>
      <c r="F55" s="193">
        <f t="shared" si="0"/>
        <v>8460.2869999999966</v>
      </c>
    </row>
    <row r="56" spans="1:6" ht="9" customHeight="1" x14ac:dyDescent="0.15">
      <c r="A56" s="201" t="s">
        <v>624</v>
      </c>
      <c r="B56" s="193">
        <f t="shared" si="0"/>
        <v>-25657</v>
      </c>
      <c r="C56" s="193">
        <f t="shared" si="0"/>
        <v>-12942</v>
      </c>
      <c r="D56" s="193">
        <f t="shared" si="0"/>
        <v>-31815</v>
      </c>
      <c r="E56" s="193">
        <f t="shared" si="0"/>
        <v>-15038.893</v>
      </c>
      <c r="F56" s="193">
        <f t="shared" si="0"/>
        <v>-28807.958999999995</v>
      </c>
    </row>
    <row r="57" spans="1:6" ht="9" customHeight="1" x14ac:dyDescent="0.15">
      <c r="A57" s="201" t="s">
        <v>625</v>
      </c>
      <c r="B57" s="193">
        <f t="shared" si="0"/>
        <v>-12318</v>
      </c>
      <c r="C57" s="193">
        <f t="shared" si="0"/>
        <v>-23184</v>
      </c>
      <c r="D57" s="193">
        <f t="shared" si="0"/>
        <v>-34452</v>
      </c>
      <c r="E57" s="193">
        <f t="shared" si="0"/>
        <v>-4070.9850000000006</v>
      </c>
      <c r="F57" s="193">
        <f t="shared" si="0"/>
        <v>5832.1650000000009</v>
      </c>
    </row>
    <row r="58" spans="1:6" ht="9" customHeight="1" x14ac:dyDescent="0.15">
      <c r="A58" s="201" t="s">
        <v>626</v>
      </c>
      <c r="B58" s="193">
        <f t="shared" si="0"/>
        <v>-29023</v>
      </c>
      <c r="C58" s="193">
        <f t="shared" si="0"/>
        <v>-29632</v>
      </c>
      <c r="D58" s="193">
        <f t="shared" si="0"/>
        <v>-38788</v>
      </c>
      <c r="E58" s="193">
        <f t="shared" si="0"/>
        <v>-46031.254000000001</v>
      </c>
      <c r="F58" s="193">
        <f t="shared" si="0"/>
        <v>-68353.828000000009</v>
      </c>
    </row>
    <row r="59" spans="1:6" ht="9" customHeight="1" x14ac:dyDescent="0.15">
      <c r="A59" s="201" t="s">
        <v>627</v>
      </c>
      <c r="B59" s="193">
        <f t="shared" si="0"/>
        <v>-24930</v>
      </c>
      <c r="C59" s="193">
        <f t="shared" si="0"/>
        <v>-20137</v>
      </c>
      <c r="D59" s="193">
        <f t="shared" si="0"/>
        <v>-36458</v>
      </c>
      <c r="E59" s="193">
        <f t="shared" si="0"/>
        <v>-44152.654999999999</v>
      </c>
      <c r="F59" s="193">
        <f t="shared" si="0"/>
        <v>-28974.762000000002</v>
      </c>
    </row>
    <row r="60" spans="1:6" ht="9" customHeight="1" x14ac:dyDescent="0.15">
      <c r="A60" s="201" t="s">
        <v>628</v>
      </c>
      <c r="B60" s="193">
        <f t="shared" si="0"/>
        <v>118151</v>
      </c>
      <c r="C60" s="193">
        <f t="shared" si="0"/>
        <v>41411</v>
      </c>
      <c r="D60" s="193">
        <f t="shared" si="0"/>
        <v>-42562</v>
      </c>
      <c r="E60" s="193">
        <f t="shared" si="0"/>
        <v>-26020.535999999996</v>
      </c>
      <c r="F60" s="193">
        <f t="shared" si="0"/>
        <v>-5710.5519999999997</v>
      </c>
    </row>
    <row r="61" spans="1:6" ht="9" customHeight="1" x14ac:dyDescent="0.15">
      <c r="A61" s="201" t="s">
        <v>629</v>
      </c>
      <c r="B61" s="193">
        <f t="shared" si="0"/>
        <v>109732</v>
      </c>
      <c r="C61" s="193">
        <f t="shared" si="0"/>
        <v>89705</v>
      </c>
      <c r="D61" s="193">
        <f t="shared" si="0"/>
        <v>-27955</v>
      </c>
      <c r="E61" s="193">
        <f t="shared" si="0"/>
        <v>-3066.8689999999988</v>
      </c>
      <c r="F61" s="193">
        <f t="shared" si="0"/>
        <v>170513.67799999999</v>
      </c>
    </row>
    <row r="62" spans="1:6" ht="9" customHeight="1" x14ac:dyDescent="0.15">
      <c r="A62" s="365" t="s">
        <v>630</v>
      </c>
      <c r="B62" s="368">
        <f t="shared" si="0"/>
        <v>162858</v>
      </c>
      <c r="C62" s="368">
        <f t="shared" si="0"/>
        <v>47238</v>
      </c>
      <c r="D62" s="368">
        <f t="shared" si="0"/>
        <v>28630</v>
      </c>
      <c r="E62" s="368">
        <f t="shared" si="0"/>
        <v>43165.252000000008</v>
      </c>
      <c r="F62" s="368">
        <f t="shared" si="0"/>
        <v>-30325.669000000009</v>
      </c>
    </row>
    <row r="63" spans="1:6" s="25" customFormat="1" ht="6.95" customHeight="1" x14ac:dyDescent="0.2">
      <c r="A63" s="289" t="s">
        <v>839</v>
      </c>
    </row>
    <row r="64" spans="1:6" ht="9" customHeight="1" x14ac:dyDescent="0.15"/>
    <row r="65" ht="9" customHeight="1" x14ac:dyDescent="0.15"/>
    <row r="66" ht="9" customHeight="1" x14ac:dyDescent="0.15"/>
    <row r="67" ht="9" customHeight="1" x14ac:dyDescent="0.15"/>
    <row r="68" ht="9" customHeight="1" x14ac:dyDescent="0.15"/>
    <row r="69" ht="9" customHeight="1" x14ac:dyDescent="0.15"/>
    <row r="70" ht="9" customHeight="1" x14ac:dyDescent="0.15"/>
    <row r="71" ht="9" customHeight="1" x14ac:dyDescent="0.15"/>
    <row r="72" ht="9" customHeight="1" x14ac:dyDescent="0.15"/>
    <row r="73" ht="9" customHeight="1" x14ac:dyDescent="0.15"/>
    <row r="74" ht="9" customHeight="1" x14ac:dyDescent="0.15"/>
    <row r="75" ht="9" customHeight="1" x14ac:dyDescent="0.15"/>
    <row r="76" ht="9" customHeight="1" x14ac:dyDescent="0.15"/>
    <row r="77" ht="9" customHeight="1" x14ac:dyDescent="0.15"/>
    <row r="78" ht="9" customHeight="1" x14ac:dyDescent="0.15"/>
    <row r="79" ht="9" customHeight="1" x14ac:dyDescent="0.15"/>
    <row r="80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</sheetData>
  <mergeCells count="6">
    <mergeCell ref="B2:F2"/>
    <mergeCell ref="A2:A3"/>
    <mergeCell ref="B48:F48"/>
    <mergeCell ref="B25:F25"/>
    <mergeCell ref="A25:A26"/>
    <mergeCell ref="A48:A49"/>
  </mergeCells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24"/>
  <sheetViews>
    <sheetView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24.42578125" style="25" customWidth="1"/>
    <col min="2" max="2" width="34.85546875" style="25" customWidth="1"/>
    <col min="3" max="16384" width="9.140625" style="25"/>
  </cols>
  <sheetData>
    <row r="1" spans="1:2" ht="9" customHeight="1" x14ac:dyDescent="0.2">
      <c r="A1" s="118" t="s">
        <v>890</v>
      </c>
    </row>
    <row r="2" spans="1:2" ht="12.95" customHeight="1" x14ac:dyDescent="0.2">
      <c r="A2" s="363" t="s">
        <v>216</v>
      </c>
      <c r="B2" s="361" t="s">
        <v>55</v>
      </c>
    </row>
    <row r="3" spans="1:2" ht="9" customHeight="1" x14ac:dyDescent="0.2">
      <c r="A3" s="191">
        <v>2009</v>
      </c>
      <c r="B3" s="197">
        <v>473721</v>
      </c>
    </row>
    <row r="4" spans="1:2" ht="9" customHeight="1" x14ac:dyDescent="0.2">
      <c r="A4" s="191">
        <v>2010</v>
      </c>
      <c r="B4" s="197">
        <v>583772</v>
      </c>
    </row>
    <row r="5" spans="1:2" ht="9" customHeight="1" x14ac:dyDescent="0.2">
      <c r="A5" s="191">
        <v>2011</v>
      </c>
      <c r="B5" s="197">
        <v>733573</v>
      </c>
    </row>
    <row r="6" spans="1:2" ht="9" customHeight="1" x14ac:dyDescent="0.2">
      <c r="A6" s="191">
        <v>2012</v>
      </c>
      <c r="B6" s="197">
        <v>827134</v>
      </c>
    </row>
    <row r="7" spans="1:2" ht="9" customHeight="1" x14ac:dyDescent="0.2">
      <c r="A7" s="362">
        <v>2013</v>
      </c>
      <c r="B7" s="375">
        <v>805834</v>
      </c>
    </row>
    <row r="8" spans="1:2" ht="6.95" customHeight="1" x14ac:dyDescent="0.2">
      <c r="A8" s="289" t="s">
        <v>834</v>
      </c>
    </row>
    <row r="9" spans="1:2" ht="6.95" customHeight="1" x14ac:dyDescent="0.2">
      <c r="A9" s="289" t="s">
        <v>977</v>
      </c>
    </row>
    <row r="22" spans="1:1" ht="12" customHeight="1" x14ac:dyDescent="0.2"/>
    <row r="23" spans="1:1" ht="6.95" customHeight="1" x14ac:dyDescent="0.2">
      <c r="A23" s="289"/>
    </row>
    <row r="24" spans="1:1" ht="6.95" customHeight="1" x14ac:dyDescent="0.2">
      <c r="A24" s="289"/>
    </row>
  </sheetData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1"/>
  <sheetViews>
    <sheetView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16.140625" style="25" customWidth="1"/>
    <col min="2" max="5" width="10.7109375" style="25" customWidth="1"/>
    <col min="6" max="16384" width="9.140625" style="25"/>
  </cols>
  <sheetData>
    <row r="1" spans="1:5" ht="9.9499999999999993" customHeight="1" x14ac:dyDescent="0.2">
      <c r="A1" s="1" t="s">
        <v>194</v>
      </c>
    </row>
    <row r="2" spans="1:5" ht="12.95" customHeight="1" x14ac:dyDescent="0.2">
      <c r="A2" s="316" t="s">
        <v>179</v>
      </c>
      <c r="B2" s="317" t="s">
        <v>162</v>
      </c>
      <c r="C2" s="317" t="s">
        <v>163</v>
      </c>
      <c r="D2" s="317" t="s">
        <v>164</v>
      </c>
      <c r="E2" s="318" t="s">
        <v>165</v>
      </c>
    </row>
    <row r="3" spans="1:5" ht="9.6" customHeight="1" x14ac:dyDescent="0.2">
      <c r="A3" s="314" t="s">
        <v>174</v>
      </c>
      <c r="B3" s="203" t="s">
        <v>166</v>
      </c>
      <c r="C3" s="203" t="s">
        <v>167</v>
      </c>
      <c r="D3" s="203" t="s">
        <v>168</v>
      </c>
      <c r="E3" s="203" t="s">
        <v>169</v>
      </c>
    </row>
    <row r="4" spans="1:5" ht="9.6" customHeight="1" x14ac:dyDescent="0.2">
      <c r="A4" s="319" t="s">
        <v>175</v>
      </c>
      <c r="B4" s="320" t="s">
        <v>170</v>
      </c>
      <c r="C4" s="320" t="s">
        <v>171</v>
      </c>
      <c r="D4" s="320" t="s">
        <v>172</v>
      </c>
      <c r="E4" s="320" t="s">
        <v>173</v>
      </c>
    </row>
    <row r="5" spans="1:5" ht="6.95" customHeight="1" x14ac:dyDescent="0.2">
      <c r="A5" s="289" t="s">
        <v>825</v>
      </c>
    </row>
    <row r="6" spans="1:5" ht="14.1" customHeight="1" x14ac:dyDescent="0.2"/>
    <row r="7" spans="1:5" ht="9.9499999999999993" customHeight="1" x14ac:dyDescent="0.2">
      <c r="A7" s="1" t="s">
        <v>196</v>
      </c>
    </row>
    <row r="8" spans="1:5" ht="9.9499999999999993" customHeight="1" x14ac:dyDescent="0.2">
      <c r="A8" s="99" t="s">
        <v>201</v>
      </c>
    </row>
    <row r="9" spans="1:5" ht="12.95" customHeight="1" x14ac:dyDescent="0.2">
      <c r="A9" s="636" t="s">
        <v>178</v>
      </c>
      <c r="B9" s="637"/>
      <c r="C9" s="637"/>
      <c r="D9" s="637"/>
      <c r="E9" s="638"/>
    </row>
    <row r="10" spans="1:5" ht="12.95" customHeight="1" x14ac:dyDescent="0.2">
      <c r="A10" s="316" t="s">
        <v>162</v>
      </c>
      <c r="B10" s="317" t="s">
        <v>163</v>
      </c>
      <c r="C10" s="317" t="s">
        <v>164</v>
      </c>
      <c r="D10" s="317" t="s">
        <v>195</v>
      </c>
      <c r="E10" s="318" t="s">
        <v>176</v>
      </c>
    </row>
    <row r="11" spans="1:5" s="26" customFormat="1" ht="11.1" customHeight="1" x14ac:dyDescent="0.2">
      <c r="A11" s="321" t="s">
        <v>205</v>
      </c>
      <c r="B11" s="321" t="s">
        <v>206</v>
      </c>
      <c r="C11" s="321" t="s">
        <v>207</v>
      </c>
      <c r="D11" s="321" t="s">
        <v>205</v>
      </c>
      <c r="E11" s="321" t="s">
        <v>177</v>
      </c>
    </row>
    <row r="12" spans="1:5" ht="6.95" customHeight="1" x14ac:dyDescent="0.2">
      <c r="A12" s="289" t="s">
        <v>825</v>
      </c>
    </row>
    <row r="13" spans="1:5" ht="7.5" customHeight="1" x14ac:dyDescent="0.2">
      <c r="A13" s="289" t="s">
        <v>816</v>
      </c>
    </row>
    <row r="14" spans="1:5" ht="12" customHeight="1" x14ac:dyDescent="0.2"/>
    <row r="15" spans="1:5" ht="9.9499999999999993" customHeight="1" x14ac:dyDescent="0.2">
      <c r="A15" s="1" t="s">
        <v>197</v>
      </c>
    </row>
    <row r="16" spans="1:5" ht="9.9499999999999993" customHeight="1" x14ac:dyDescent="0.2">
      <c r="A16" s="99" t="s">
        <v>523</v>
      </c>
    </row>
    <row r="17" spans="1:5" ht="12.95" customHeight="1" x14ac:dyDescent="0.2">
      <c r="A17" s="636" t="s">
        <v>524</v>
      </c>
      <c r="B17" s="637"/>
      <c r="C17" s="637" t="s">
        <v>181</v>
      </c>
      <c r="D17" s="637"/>
      <c r="E17" s="638"/>
    </row>
    <row r="18" spans="1:5" ht="9.6" customHeight="1" x14ac:dyDescent="0.2">
      <c r="A18" s="314" t="s">
        <v>208</v>
      </c>
      <c r="B18" s="314"/>
      <c r="C18" s="130"/>
      <c r="D18" s="314">
        <v>20</v>
      </c>
      <c r="E18" s="314"/>
    </row>
    <row r="19" spans="1:5" ht="9.6" customHeight="1" x14ac:dyDescent="0.2">
      <c r="A19" s="130" t="s">
        <v>209</v>
      </c>
      <c r="B19" s="130"/>
      <c r="C19" s="130"/>
      <c r="D19" s="130">
        <v>28</v>
      </c>
      <c r="E19" s="130"/>
    </row>
    <row r="20" spans="1:5" ht="9.6" customHeight="1" x14ac:dyDescent="0.2">
      <c r="A20" s="319" t="s">
        <v>210</v>
      </c>
      <c r="B20" s="319"/>
      <c r="C20" s="319"/>
      <c r="D20" s="319">
        <v>22</v>
      </c>
      <c r="E20" s="319"/>
    </row>
    <row r="21" spans="1:5" ht="6.95" customHeight="1" x14ac:dyDescent="0.2">
      <c r="A21" s="289" t="s">
        <v>825</v>
      </c>
    </row>
  </sheetData>
  <mergeCells count="3">
    <mergeCell ref="A17:B17"/>
    <mergeCell ref="C17:E17"/>
    <mergeCell ref="A9:E9"/>
  </mergeCells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5"/>
  <sheetViews>
    <sheetView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19.28515625" style="25" customWidth="1"/>
    <col min="2" max="6" width="8" style="25" customWidth="1"/>
    <col min="7" max="16384" width="9.140625" style="25"/>
  </cols>
  <sheetData>
    <row r="1" spans="1:6" ht="9" customHeight="1" x14ac:dyDescent="0.2">
      <c r="A1" s="118" t="s">
        <v>632</v>
      </c>
    </row>
    <row r="2" spans="1:6" ht="9" customHeight="1" x14ac:dyDescent="0.2">
      <c r="A2" s="118" t="s">
        <v>966</v>
      </c>
    </row>
    <row r="3" spans="1:6" ht="12.95" customHeight="1" x14ac:dyDescent="0.2">
      <c r="A3" s="363" t="s">
        <v>746</v>
      </c>
      <c r="B3" s="584">
        <v>2011</v>
      </c>
      <c r="C3" s="584">
        <v>2012</v>
      </c>
      <c r="D3" s="584">
        <v>2013</v>
      </c>
      <c r="E3" s="585">
        <v>2014</v>
      </c>
      <c r="F3" s="361">
        <v>2015</v>
      </c>
    </row>
    <row r="4" spans="1:6" ht="9" customHeight="1" x14ac:dyDescent="0.2">
      <c r="A4" s="479" t="s">
        <v>477</v>
      </c>
      <c r="B4" s="548"/>
      <c r="C4" s="548"/>
      <c r="D4" s="548"/>
      <c r="E4" s="548"/>
      <c r="F4" s="548"/>
    </row>
    <row r="5" spans="1:6" ht="9" customHeight="1" x14ac:dyDescent="0.2">
      <c r="A5" s="218" t="s">
        <v>328</v>
      </c>
      <c r="B5" s="226">
        <v>303096</v>
      </c>
      <c r="C5" s="226">
        <v>363832.64899999998</v>
      </c>
      <c r="D5" s="226">
        <v>400517.967</v>
      </c>
      <c r="E5" s="226">
        <v>441612.033</v>
      </c>
      <c r="F5" s="226">
        <v>425872.69300000003</v>
      </c>
    </row>
    <row r="6" spans="1:6" ht="9" customHeight="1" x14ac:dyDescent="0.2">
      <c r="A6" s="218" t="s">
        <v>329</v>
      </c>
      <c r="B6" s="242">
        <v>203</v>
      </c>
      <c r="C6" s="242">
        <v>262</v>
      </c>
      <c r="D6" s="226">
        <v>246.44719106425342</v>
      </c>
      <c r="E6" s="226">
        <v>314.517</v>
      </c>
      <c r="F6" s="226">
        <v>202.74410881262386</v>
      </c>
    </row>
    <row r="7" spans="1:6" ht="9" customHeight="1" x14ac:dyDescent="0.2">
      <c r="A7" s="479" t="s">
        <v>478</v>
      </c>
      <c r="B7" s="548"/>
      <c r="C7" s="548"/>
      <c r="D7" s="548"/>
      <c r="E7" s="548"/>
      <c r="F7" s="548"/>
    </row>
    <row r="8" spans="1:6" ht="9" customHeight="1" x14ac:dyDescent="0.2">
      <c r="A8" s="218" t="s">
        <v>330</v>
      </c>
      <c r="B8" s="242">
        <v>0</v>
      </c>
      <c r="C8" s="242">
        <v>0</v>
      </c>
      <c r="D8" s="226">
        <v>11.731999999999999</v>
      </c>
      <c r="E8" s="226">
        <v>1.861</v>
      </c>
      <c r="F8" s="226">
        <v>2.4170000000000003</v>
      </c>
    </row>
    <row r="9" spans="1:6" ht="9" customHeight="1" x14ac:dyDescent="0.2">
      <c r="A9" s="218" t="s">
        <v>329</v>
      </c>
      <c r="B9" s="226">
        <v>44350</v>
      </c>
      <c r="C9" s="226">
        <v>50888</v>
      </c>
      <c r="D9" s="226">
        <v>58518.976999999999</v>
      </c>
      <c r="E9" s="226">
        <v>55161.999999999993</v>
      </c>
      <c r="F9" s="226">
        <v>51536.888000000006</v>
      </c>
    </row>
    <row r="10" spans="1:6" ht="9" customHeight="1" x14ac:dyDescent="0.2">
      <c r="A10" s="479" t="s">
        <v>479</v>
      </c>
      <c r="B10" s="548"/>
      <c r="C10" s="548"/>
      <c r="D10" s="548"/>
      <c r="E10" s="548"/>
      <c r="F10" s="548"/>
    </row>
    <row r="11" spans="1:6" ht="9" customHeight="1" x14ac:dyDescent="0.2">
      <c r="A11" s="218" t="s">
        <v>331</v>
      </c>
      <c r="B11" s="226">
        <v>399342</v>
      </c>
      <c r="C11" s="226">
        <v>405036</v>
      </c>
      <c r="D11" s="226">
        <v>401542.38099999994</v>
      </c>
      <c r="E11" s="226">
        <v>420832.37299999996</v>
      </c>
      <c r="F11" s="226">
        <v>403395.31224963069</v>
      </c>
    </row>
    <row r="12" spans="1:6" ht="9" customHeight="1" x14ac:dyDescent="0.2">
      <c r="A12" s="218" t="s">
        <v>332</v>
      </c>
      <c r="B12" s="226">
        <v>1103</v>
      </c>
      <c r="C12" s="226">
        <v>617</v>
      </c>
      <c r="D12" s="226">
        <v>905.64599999999996</v>
      </c>
      <c r="E12" s="226">
        <v>788.04</v>
      </c>
      <c r="F12" s="226">
        <v>664.84</v>
      </c>
    </row>
    <row r="13" spans="1:6" ht="9" customHeight="1" x14ac:dyDescent="0.2">
      <c r="A13" s="480" t="s">
        <v>690</v>
      </c>
      <c r="B13" s="549">
        <v>163044</v>
      </c>
      <c r="C13" s="549">
        <v>165994</v>
      </c>
      <c r="D13" s="549">
        <v>166829.90501476391</v>
      </c>
      <c r="E13" s="549">
        <v>173531.97158600032</v>
      </c>
      <c r="F13" s="549">
        <v>170461.81702898548</v>
      </c>
    </row>
    <row r="14" spans="1:6" ht="9" customHeight="1" x14ac:dyDescent="0.2">
      <c r="A14" s="481" t="s">
        <v>691</v>
      </c>
      <c r="B14" s="550">
        <v>15158</v>
      </c>
      <c r="C14" s="550">
        <v>14908</v>
      </c>
      <c r="D14" s="550">
        <v>13089</v>
      </c>
      <c r="E14" s="550">
        <v>12664</v>
      </c>
      <c r="F14" s="550">
        <v>11513</v>
      </c>
    </row>
    <row r="15" spans="1:6" ht="6.95" customHeight="1" x14ac:dyDescent="0.2">
      <c r="A15" s="289" t="s">
        <v>841</v>
      </c>
    </row>
  </sheetData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0"/>
  <sheetViews>
    <sheetView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18.5703125" style="25" customWidth="1"/>
    <col min="2" max="6" width="8.140625" style="25" customWidth="1"/>
    <col min="7" max="16384" width="9.140625" style="25"/>
  </cols>
  <sheetData>
    <row r="1" spans="1:6" ht="9" customHeight="1" x14ac:dyDescent="0.2">
      <c r="A1" s="134" t="s">
        <v>56</v>
      </c>
    </row>
    <row r="2" spans="1:6" ht="9" customHeight="1" x14ac:dyDescent="0.2">
      <c r="A2" s="117" t="s">
        <v>57</v>
      </c>
      <c r="E2" s="135"/>
    </row>
    <row r="3" spans="1:6" ht="9" customHeight="1" x14ac:dyDescent="0.2">
      <c r="A3" s="118" t="s">
        <v>972</v>
      </c>
    </row>
    <row r="4" spans="1:6" ht="12.95" customHeight="1" x14ac:dyDescent="0.2">
      <c r="A4" s="589" t="s">
        <v>188</v>
      </c>
      <c r="B4" s="590">
        <v>2011</v>
      </c>
      <c r="C4" s="590">
        <v>2012</v>
      </c>
      <c r="D4" s="590">
        <v>2013</v>
      </c>
      <c r="E4" s="591">
        <v>2014</v>
      </c>
      <c r="F4" s="591">
        <v>2015</v>
      </c>
    </row>
    <row r="5" spans="1:6" ht="8.4499999999999993" customHeight="1" x14ac:dyDescent="0.2">
      <c r="A5" s="482" t="s">
        <v>58</v>
      </c>
      <c r="B5" s="544">
        <f>B6+B8+B7</f>
        <v>915.3</v>
      </c>
      <c r="C5" s="544">
        <f>C6+C8+C7</f>
        <v>915.3</v>
      </c>
      <c r="D5" s="544">
        <f>D6+D8+D7</f>
        <v>915.3</v>
      </c>
      <c r="E5" s="544">
        <f>E6+E8+E7</f>
        <v>915.3</v>
      </c>
      <c r="F5" s="544">
        <f>F6+F8+F7</f>
        <v>924.1</v>
      </c>
    </row>
    <row r="6" spans="1:6" ht="8.4499999999999993" customHeight="1" x14ac:dyDescent="0.2">
      <c r="A6" s="221" t="s">
        <v>735</v>
      </c>
      <c r="B6" s="545">
        <v>93.3</v>
      </c>
      <c r="C6" s="545">
        <v>93.3</v>
      </c>
      <c r="D6" s="545">
        <v>93.3</v>
      </c>
      <c r="E6" s="545">
        <v>93.3</v>
      </c>
      <c r="F6" s="545">
        <v>102.1</v>
      </c>
    </row>
    <row r="7" spans="1:6" ht="8.4499999999999993" customHeight="1" x14ac:dyDescent="0.2">
      <c r="A7" s="221" t="s">
        <v>736</v>
      </c>
      <c r="B7" s="546">
        <v>77</v>
      </c>
      <c r="C7" s="546">
        <v>77</v>
      </c>
      <c r="D7" s="546">
        <v>77</v>
      </c>
      <c r="E7" s="546">
        <v>77</v>
      </c>
      <c r="F7" s="546">
        <v>53.4</v>
      </c>
    </row>
    <row r="8" spans="1:6" ht="8.4499999999999993" customHeight="1" x14ac:dyDescent="0.2">
      <c r="A8" s="221" t="s">
        <v>737</v>
      </c>
      <c r="B8" s="545">
        <v>745</v>
      </c>
      <c r="C8" s="545">
        <v>745</v>
      </c>
      <c r="D8" s="545">
        <v>745</v>
      </c>
      <c r="E8" s="545">
        <v>745</v>
      </c>
      <c r="F8" s="545">
        <v>768.6</v>
      </c>
    </row>
    <row r="9" spans="1:6" ht="8.4499999999999993" customHeight="1" x14ac:dyDescent="0.2">
      <c r="A9" s="482" t="s">
        <v>734</v>
      </c>
      <c r="B9" s="544">
        <f>B10+B12+B11</f>
        <v>21.4</v>
      </c>
      <c r="C9" s="544">
        <f>C10+C12+C11</f>
        <v>21.4</v>
      </c>
      <c r="D9" s="544">
        <f>D10+D12+D11</f>
        <v>21.4</v>
      </c>
      <c r="E9" s="544">
        <f>E10+E12+E11</f>
        <v>21.4</v>
      </c>
      <c r="F9" s="544">
        <f>F10+F12+F11</f>
        <v>21.4</v>
      </c>
    </row>
    <row r="10" spans="1:6" ht="8.4499999999999993" customHeight="1" x14ac:dyDescent="0.2">
      <c r="A10" s="221" t="s">
        <v>735</v>
      </c>
      <c r="B10" s="545">
        <v>0</v>
      </c>
      <c r="C10" s="545">
        <v>0</v>
      </c>
      <c r="D10" s="545">
        <v>0</v>
      </c>
      <c r="E10" s="545">
        <v>0</v>
      </c>
      <c r="F10" s="545">
        <v>0</v>
      </c>
    </row>
    <row r="11" spans="1:6" ht="8.4499999999999993" customHeight="1" x14ac:dyDescent="0.2">
      <c r="A11" s="221" t="s">
        <v>736</v>
      </c>
      <c r="B11" s="546">
        <v>0</v>
      </c>
      <c r="C11" s="546">
        <v>0</v>
      </c>
      <c r="D11" s="546">
        <v>0</v>
      </c>
      <c r="E11" s="546">
        <v>0</v>
      </c>
      <c r="F11" s="546">
        <v>0</v>
      </c>
    </row>
    <row r="12" spans="1:6" ht="8.4499999999999993" customHeight="1" x14ac:dyDescent="0.2">
      <c r="A12" s="221" t="s">
        <v>737</v>
      </c>
      <c r="B12" s="546">
        <v>21.4</v>
      </c>
      <c r="C12" s="546">
        <v>21.4</v>
      </c>
      <c r="D12" s="546">
        <v>21.4</v>
      </c>
      <c r="E12" s="546">
        <v>21.4</v>
      </c>
      <c r="F12" s="546">
        <v>21.4</v>
      </c>
    </row>
    <row r="13" spans="1:6" ht="8.4499999999999993" customHeight="1" x14ac:dyDescent="0.2">
      <c r="A13" s="482" t="s">
        <v>59</v>
      </c>
      <c r="B13" s="544">
        <f>B14+B16+B15</f>
        <v>3051.2999999999997</v>
      </c>
      <c r="C13" s="544">
        <f>C14+C16+C15</f>
        <v>3051.2999999999997</v>
      </c>
      <c r="D13" s="544">
        <f>D14+D16+D15</f>
        <v>3051.2999999999997</v>
      </c>
      <c r="E13" s="544">
        <f>E14+E16+E15</f>
        <v>2959</v>
      </c>
      <c r="F13" s="544">
        <f>F14+F16+F15</f>
        <v>2959</v>
      </c>
    </row>
    <row r="14" spans="1:6" ht="8.4499999999999993" customHeight="1" x14ac:dyDescent="0.2">
      <c r="A14" s="221" t="s">
        <v>735</v>
      </c>
      <c r="B14" s="545">
        <v>572</v>
      </c>
      <c r="C14" s="545">
        <v>572</v>
      </c>
      <c r="D14" s="545">
        <v>572</v>
      </c>
      <c r="E14" s="545">
        <v>549.5</v>
      </c>
      <c r="F14" s="545">
        <v>549.5</v>
      </c>
    </row>
    <row r="15" spans="1:6" ht="8.4499999999999993" customHeight="1" x14ac:dyDescent="0.2">
      <c r="A15" s="221" t="s">
        <v>736</v>
      </c>
      <c r="B15" s="546">
        <v>822.6</v>
      </c>
      <c r="C15" s="546">
        <v>822.6</v>
      </c>
      <c r="D15" s="546">
        <v>822.6</v>
      </c>
      <c r="E15" s="546">
        <v>843.8</v>
      </c>
      <c r="F15" s="546">
        <v>843.8</v>
      </c>
    </row>
    <row r="16" spans="1:6" ht="8.4499999999999993" customHeight="1" x14ac:dyDescent="0.2">
      <c r="A16" s="221" t="s">
        <v>737</v>
      </c>
      <c r="B16" s="546">
        <v>1656.7</v>
      </c>
      <c r="C16" s="546">
        <v>1656.7</v>
      </c>
      <c r="D16" s="546">
        <v>1656.7</v>
      </c>
      <c r="E16" s="546">
        <v>1565.7</v>
      </c>
      <c r="F16" s="546">
        <v>1565.7</v>
      </c>
    </row>
    <row r="17" spans="1:6" ht="8.4499999999999993" customHeight="1" x14ac:dyDescent="0.2">
      <c r="A17" s="482" t="s">
        <v>60</v>
      </c>
      <c r="B17" s="544">
        <f>B18+B20+B19</f>
        <v>11090.699999999999</v>
      </c>
      <c r="C17" s="544">
        <f>C18+C20+C19</f>
        <v>11090.699999999999</v>
      </c>
      <c r="D17" s="544">
        <f>D18+D20+D19</f>
        <v>11090.699999999999</v>
      </c>
      <c r="E17" s="544">
        <f>E18+E20+E19</f>
        <v>11090.699999999999</v>
      </c>
      <c r="F17" s="544">
        <f>F18+F20+F19</f>
        <v>11090.699999999999</v>
      </c>
    </row>
    <row r="18" spans="1:6" ht="8.4499999999999993" customHeight="1" x14ac:dyDescent="0.2">
      <c r="A18" s="221" t="s">
        <v>735</v>
      </c>
      <c r="B18" s="545">
        <v>1194.0999999999999</v>
      </c>
      <c r="C18" s="545">
        <v>1194.0999999999999</v>
      </c>
      <c r="D18" s="545">
        <v>1194.0999999999999</v>
      </c>
      <c r="E18" s="545">
        <v>1194.0999999999999</v>
      </c>
      <c r="F18" s="545">
        <v>1194.0999999999999</v>
      </c>
    </row>
    <row r="19" spans="1:6" ht="8.4499999999999993" customHeight="1" x14ac:dyDescent="0.2">
      <c r="A19" s="221" t="s">
        <v>736</v>
      </c>
      <c r="B19" s="546">
        <v>9847.4</v>
      </c>
      <c r="C19" s="546">
        <v>9847.4</v>
      </c>
      <c r="D19" s="546">
        <v>9847.4</v>
      </c>
      <c r="E19" s="546">
        <v>9847.4</v>
      </c>
      <c r="F19" s="546">
        <v>9847.4</v>
      </c>
    </row>
    <row r="20" spans="1:6" ht="8.4499999999999993" customHeight="1" x14ac:dyDescent="0.2">
      <c r="A20" s="221" t="s">
        <v>737</v>
      </c>
      <c r="B20" s="546">
        <v>49.2</v>
      </c>
      <c r="C20" s="546">
        <v>49.2</v>
      </c>
      <c r="D20" s="546">
        <v>49.2</v>
      </c>
      <c r="E20" s="546">
        <v>49.2</v>
      </c>
      <c r="F20" s="546">
        <v>49.2</v>
      </c>
    </row>
    <row r="21" spans="1:6" ht="8.4499999999999993" customHeight="1" x14ac:dyDescent="0.2">
      <c r="A21" s="483" t="s">
        <v>15</v>
      </c>
      <c r="B21" s="547">
        <f>B5+B9+B13+B17</f>
        <v>15078.699999999999</v>
      </c>
      <c r="C21" s="547">
        <f t="shared" ref="C21:E21" si="0">C5+C9+C13+C17</f>
        <v>15078.699999999999</v>
      </c>
      <c r="D21" s="547">
        <f t="shared" si="0"/>
        <v>15078.699999999999</v>
      </c>
      <c r="E21" s="547">
        <f t="shared" si="0"/>
        <v>14986.399999999998</v>
      </c>
      <c r="F21" s="547">
        <f>F5+F9+F13+F17</f>
        <v>14995.199999999999</v>
      </c>
    </row>
    <row r="22" spans="1:6" ht="8.4499999999999993" customHeight="1" x14ac:dyDescent="0.2">
      <c r="A22" s="484" t="s">
        <v>735</v>
      </c>
      <c r="B22" s="547">
        <f t="shared" ref="B22:F24" si="1">B6+B10+B14+B18</f>
        <v>1859.3999999999999</v>
      </c>
      <c r="C22" s="547">
        <f t="shared" si="1"/>
        <v>1859.3999999999999</v>
      </c>
      <c r="D22" s="547">
        <f t="shared" si="1"/>
        <v>1859.3999999999999</v>
      </c>
      <c r="E22" s="547">
        <f t="shared" si="1"/>
        <v>1836.8999999999999</v>
      </c>
      <c r="F22" s="547">
        <f t="shared" si="1"/>
        <v>1845.6999999999998</v>
      </c>
    </row>
    <row r="23" spans="1:6" ht="8.4499999999999993" customHeight="1" x14ac:dyDescent="0.2">
      <c r="A23" s="484" t="s">
        <v>736</v>
      </c>
      <c r="B23" s="547">
        <f t="shared" si="1"/>
        <v>10747</v>
      </c>
      <c r="C23" s="547">
        <f t="shared" si="1"/>
        <v>10747</v>
      </c>
      <c r="D23" s="547">
        <f t="shared" si="1"/>
        <v>10747</v>
      </c>
      <c r="E23" s="547">
        <f t="shared" si="1"/>
        <v>10768.199999999999</v>
      </c>
      <c r="F23" s="547">
        <f t="shared" si="1"/>
        <v>10744.6</v>
      </c>
    </row>
    <row r="24" spans="1:6" ht="8.4499999999999993" customHeight="1" x14ac:dyDescent="0.2">
      <c r="A24" s="485" t="s">
        <v>737</v>
      </c>
      <c r="B24" s="595">
        <f t="shared" si="1"/>
        <v>2472.2999999999997</v>
      </c>
      <c r="C24" s="595">
        <f t="shared" si="1"/>
        <v>2472.2999999999997</v>
      </c>
      <c r="D24" s="595">
        <f t="shared" si="1"/>
        <v>2472.2999999999997</v>
      </c>
      <c r="E24" s="595">
        <f t="shared" si="1"/>
        <v>2381.2999999999997</v>
      </c>
      <c r="F24" s="595">
        <f t="shared" si="1"/>
        <v>2404.8999999999996</v>
      </c>
    </row>
    <row r="25" spans="1:6" ht="6.95" customHeight="1" x14ac:dyDescent="0.2">
      <c r="A25" s="289" t="s">
        <v>842</v>
      </c>
    </row>
    <row r="26" spans="1:6" ht="9" customHeight="1" x14ac:dyDescent="0.2">
      <c r="C26" s="26"/>
      <c r="D26" s="26"/>
      <c r="E26" s="26"/>
      <c r="F26" s="594"/>
    </row>
    <row r="27" spans="1:6" ht="9" customHeight="1" x14ac:dyDescent="0.2">
      <c r="F27" s="594"/>
    </row>
    <row r="28" spans="1:6" ht="9" customHeight="1" x14ac:dyDescent="0.2">
      <c r="F28" s="594"/>
    </row>
    <row r="29" spans="1:6" ht="9" customHeight="1" x14ac:dyDescent="0.2">
      <c r="F29" s="594"/>
    </row>
    <row r="30" spans="1:6" ht="9" customHeight="1" x14ac:dyDescent="0.2">
      <c r="F30" s="594"/>
    </row>
  </sheetData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4"/>
  <sheetViews>
    <sheetView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11.5703125" style="25" customWidth="1"/>
    <col min="2" max="6" width="9.5703125" style="25" customWidth="1"/>
    <col min="7" max="7" width="6.85546875" style="25" customWidth="1"/>
    <col min="8" max="9" width="9.140625" style="25"/>
    <col min="10" max="10" width="8.28515625" style="25" customWidth="1"/>
    <col min="11" max="11" width="5.7109375" style="25" customWidth="1"/>
    <col min="12" max="12" width="6.28515625" style="25" customWidth="1"/>
    <col min="13" max="16384" width="9.140625" style="25"/>
  </cols>
  <sheetData>
    <row r="1" spans="1:9" ht="9" customHeight="1" x14ac:dyDescent="0.2">
      <c r="A1" s="118" t="s">
        <v>932</v>
      </c>
    </row>
    <row r="2" spans="1:9" ht="12.95" customHeight="1" x14ac:dyDescent="0.2">
      <c r="A2" s="363" t="s">
        <v>758</v>
      </c>
      <c r="B2" s="570">
        <v>2011</v>
      </c>
      <c r="C2" s="570">
        <v>2012</v>
      </c>
      <c r="D2" s="570">
        <v>2013</v>
      </c>
      <c r="E2" s="571">
        <v>2014</v>
      </c>
      <c r="F2" s="361">
        <v>2015</v>
      </c>
    </row>
    <row r="3" spans="1:9" s="130" customFormat="1" ht="9" customHeight="1" x14ac:dyDescent="0.2">
      <c r="A3" s="486" t="s">
        <v>15</v>
      </c>
      <c r="B3" s="487">
        <f>SUM(B4:B13)</f>
        <v>495715</v>
      </c>
      <c r="C3" s="487">
        <f>SUM(C4:C13)</f>
        <v>555966</v>
      </c>
      <c r="D3" s="487">
        <f>SUM(D4:D13)</f>
        <v>614566</v>
      </c>
      <c r="E3" s="487">
        <f>SUM(E4:E13)</f>
        <v>671607</v>
      </c>
      <c r="F3" s="487">
        <f>SUM(F4:F13)</f>
        <v>717559</v>
      </c>
      <c r="H3" s="131"/>
      <c r="I3" s="131"/>
    </row>
    <row r="4" spans="1:9" ht="9" customHeight="1" x14ac:dyDescent="0.2">
      <c r="A4" s="272" t="s">
        <v>549</v>
      </c>
      <c r="B4" s="226">
        <v>230433</v>
      </c>
      <c r="C4" s="226">
        <v>253554</v>
      </c>
      <c r="D4" s="226">
        <v>275556</v>
      </c>
      <c r="E4" s="226">
        <v>296274</v>
      </c>
      <c r="F4" s="226">
        <v>312291</v>
      </c>
      <c r="H4" s="89"/>
      <c r="I4" s="89"/>
    </row>
    <row r="5" spans="1:9" ht="9" customHeight="1" x14ac:dyDescent="0.2">
      <c r="A5" s="272" t="s">
        <v>550</v>
      </c>
      <c r="B5" s="226">
        <v>16981</v>
      </c>
      <c r="C5" s="226">
        <v>17902</v>
      </c>
      <c r="D5" s="226">
        <v>18949</v>
      </c>
      <c r="E5" s="226">
        <v>19871</v>
      </c>
      <c r="F5" s="226">
        <v>20324</v>
      </c>
      <c r="H5" s="89"/>
      <c r="I5" s="89"/>
    </row>
    <row r="6" spans="1:9" ht="9" customHeight="1" x14ac:dyDescent="0.2">
      <c r="A6" s="272" t="s">
        <v>551</v>
      </c>
      <c r="B6" s="226">
        <v>1705</v>
      </c>
      <c r="C6" s="226">
        <v>1859</v>
      </c>
      <c r="D6" s="226">
        <v>2032</v>
      </c>
      <c r="E6" s="226">
        <v>2147</v>
      </c>
      <c r="F6" s="226">
        <v>2225</v>
      </c>
      <c r="H6" s="89"/>
      <c r="I6" s="89"/>
    </row>
    <row r="7" spans="1:9" ht="9" customHeight="1" x14ac:dyDescent="0.2">
      <c r="A7" s="272" t="s">
        <v>552</v>
      </c>
      <c r="B7" s="226">
        <v>34164</v>
      </c>
      <c r="C7" s="226">
        <v>37710</v>
      </c>
      <c r="D7" s="226">
        <v>41142</v>
      </c>
      <c r="E7" s="226">
        <v>45105</v>
      </c>
      <c r="F7" s="226">
        <v>47479</v>
      </c>
      <c r="H7" s="89"/>
      <c r="I7" s="89"/>
    </row>
    <row r="8" spans="1:9" ht="9" customHeight="1" x14ac:dyDescent="0.2">
      <c r="A8" s="272" t="s">
        <v>553</v>
      </c>
      <c r="B8" s="226">
        <v>12659</v>
      </c>
      <c r="C8" s="226">
        <v>14197</v>
      </c>
      <c r="D8" s="226">
        <v>15779</v>
      </c>
      <c r="E8" s="226">
        <v>17218</v>
      </c>
      <c r="F8" s="226">
        <v>18456</v>
      </c>
      <c r="H8" s="89"/>
      <c r="I8" s="89"/>
    </row>
    <row r="9" spans="1:9" ht="9" customHeight="1" x14ac:dyDescent="0.2">
      <c r="A9" s="272" t="s">
        <v>554</v>
      </c>
      <c r="B9" s="226">
        <v>4835</v>
      </c>
      <c r="C9" s="226">
        <v>5027</v>
      </c>
      <c r="D9" s="226">
        <v>5407</v>
      </c>
      <c r="E9" s="226">
        <v>5793</v>
      </c>
      <c r="F9" s="226">
        <v>6040</v>
      </c>
      <c r="H9" s="89"/>
      <c r="I9" s="89"/>
    </row>
    <row r="10" spans="1:9" ht="9" customHeight="1" x14ac:dyDescent="0.2">
      <c r="A10" s="272" t="s">
        <v>555</v>
      </c>
      <c r="B10" s="226">
        <v>151070</v>
      </c>
      <c r="C10" s="226">
        <v>175784</v>
      </c>
      <c r="D10" s="226">
        <v>199317</v>
      </c>
      <c r="E10" s="226">
        <v>222799</v>
      </c>
      <c r="F10" s="226">
        <v>243002</v>
      </c>
    </row>
    <row r="11" spans="1:9" ht="9" customHeight="1" x14ac:dyDescent="0.2">
      <c r="A11" s="272" t="s">
        <v>556</v>
      </c>
      <c r="B11" s="226">
        <v>22416</v>
      </c>
      <c r="C11" s="226">
        <v>25760</v>
      </c>
      <c r="D11" s="226">
        <v>29344</v>
      </c>
      <c r="E11" s="226">
        <v>32519</v>
      </c>
      <c r="F11" s="226">
        <v>35079</v>
      </c>
    </row>
    <row r="12" spans="1:9" ht="9" customHeight="1" x14ac:dyDescent="0.2">
      <c r="A12" s="272" t="s">
        <v>419</v>
      </c>
      <c r="B12" s="226">
        <v>5210</v>
      </c>
      <c r="C12" s="226">
        <v>5631</v>
      </c>
      <c r="D12" s="226">
        <v>6098</v>
      </c>
      <c r="E12" s="226">
        <v>6504</v>
      </c>
      <c r="F12" s="226">
        <v>6819</v>
      </c>
      <c r="G12" s="89"/>
    </row>
    <row r="13" spans="1:9" ht="8.1" customHeight="1" x14ac:dyDescent="0.2">
      <c r="A13" s="379" t="s">
        <v>20</v>
      </c>
      <c r="B13" s="380">
        <v>16242</v>
      </c>
      <c r="C13" s="380">
        <v>18542</v>
      </c>
      <c r="D13" s="380">
        <v>20942</v>
      </c>
      <c r="E13" s="380">
        <v>23377</v>
      </c>
      <c r="F13" s="380">
        <v>25844</v>
      </c>
      <c r="G13" s="89"/>
    </row>
    <row r="14" spans="1:9" ht="6.95" customHeight="1" x14ac:dyDescent="0.2">
      <c r="A14" s="289" t="s">
        <v>843</v>
      </c>
    </row>
    <row r="15" spans="1:9" ht="9" customHeight="1" x14ac:dyDescent="0.2">
      <c r="F15" s="89"/>
    </row>
    <row r="16" spans="1:9" ht="9" customHeight="1" x14ac:dyDescent="0.2">
      <c r="A16" s="118" t="s">
        <v>933</v>
      </c>
    </row>
    <row r="17" spans="1:6" ht="12.95" customHeight="1" x14ac:dyDescent="0.2">
      <c r="A17" s="363" t="s">
        <v>771</v>
      </c>
      <c r="B17" s="570">
        <v>2011</v>
      </c>
      <c r="C17" s="570">
        <v>2012</v>
      </c>
      <c r="D17" s="570">
        <v>2013</v>
      </c>
      <c r="E17" s="571">
        <v>2014</v>
      </c>
      <c r="F17" s="361">
        <v>2015</v>
      </c>
    </row>
    <row r="18" spans="1:6" ht="9" customHeight="1" x14ac:dyDescent="0.2">
      <c r="A18" s="486" t="s">
        <v>15</v>
      </c>
      <c r="B18" s="488">
        <f>SUM(B19:B22)</f>
        <v>31429</v>
      </c>
      <c r="C18" s="488">
        <f>SUM(C19:C22)</f>
        <v>33277</v>
      </c>
      <c r="D18" s="488">
        <f>SUM(D19:D22)</f>
        <v>32586</v>
      </c>
      <c r="E18" s="488">
        <f>SUM(E19:E22)</f>
        <v>31115</v>
      </c>
      <c r="F18" s="488">
        <f>SUM(F19:F22)</f>
        <v>23045</v>
      </c>
    </row>
    <row r="19" spans="1:6" ht="9" customHeight="1" x14ac:dyDescent="0.2">
      <c r="A19" s="272" t="s">
        <v>416</v>
      </c>
      <c r="B19" s="227">
        <v>22672</v>
      </c>
      <c r="C19" s="227">
        <v>25239</v>
      </c>
      <c r="D19" s="227">
        <v>26380</v>
      </c>
      <c r="E19" s="227">
        <v>24760</v>
      </c>
      <c r="F19" s="227">
        <v>19111</v>
      </c>
    </row>
    <row r="20" spans="1:6" ht="9" customHeight="1" x14ac:dyDescent="0.2">
      <c r="A20" s="272" t="s">
        <v>417</v>
      </c>
      <c r="B20" s="227">
        <v>6567</v>
      </c>
      <c r="C20" s="227">
        <v>6590</v>
      </c>
      <c r="D20" s="227">
        <v>4628</v>
      </c>
      <c r="E20" s="227">
        <v>4999</v>
      </c>
      <c r="F20" s="227">
        <v>3240</v>
      </c>
    </row>
    <row r="21" spans="1:6" ht="9" customHeight="1" x14ac:dyDescent="0.2">
      <c r="A21" s="272" t="s">
        <v>418</v>
      </c>
      <c r="B21" s="227">
        <v>1777</v>
      </c>
      <c r="C21" s="227">
        <v>1194</v>
      </c>
      <c r="D21" s="227">
        <v>1235</v>
      </c>
      <c r="E21" s="227">
        <v>1098</v>
      </c>
      <c r="F21" s="227">
        <v>576</v>
      </c>
    </row>
    <row r="22" spans="1:6" ht="9" customHeight="1" x14ac:dyDescent="0.2">
      <c r="A22" s="379" t="s">
        <v>419</v>
      </c>
      <c r="B22" s="380">
        <v>413</v>
      </c>
      <c r="C22" s="380">
        <v>254</v>
      </c>
      <c r="D22" s="380">
        <v>343</v>
      </c>
      <c r="E22" s="380">
        <v>258</v>
      </c>
      <c r="F22" s="380">
        <v>118</v>
      </c>
    </row>
    <row r="23" spans="1:6" ht="6.95" customHeight="1" x14ac:dyDescent="0.2">
      <c r="A23" s="289" t="s">
        <v>844</v>
      </c>
    </row>
    <row r="24" spans="1:6" ht="6.95" customHeight="1" x14ac:dyDescent="0.2">
      <c r="A24" s="289" t="s">
        <v>973</v>
      </c>
    </row>
  </sheetData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6"/>
  <sheetViews>
    <sheetView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13.5703125" style="25" customWidth="1"/>
    <col min="2" max="6" width="9.140625" style="25" customWidth="1"/>
    <col min="7" max="16384" width="9.140625" style="25"/>
  </cols>
  <sheetData>
    <row r="1" spans="1:6" ht="9" customHeight="1" x14ac:dyDescent="0.2">
      <c r="A1" s="117" t="s">
        <v>61</v>
      </c>
    </row>
    <row r="2" spans="1:6" ht="9" customHeight="1" x14ac:dyDescent="0.2">
      <c r="A2" s="110" t="s">
        <v>650</v>
      </c>
    </row>
    <row r="3" spans="1:6" ht="9" customHeight="1" x14ac:dyDescent="0.2">
      <c r="A3" s="118" t="s">
        <v>877</v>
      </c>
    </row>
    <row r="4" spans="1:6" ht="9" customHeight="1" x14ac:dyDescent="0.2">
      <c r="A4" s="25" t="s">
        <v>891</v>
      </c>
    </row>
    <row r="5" spans="1:6" ht="12.95" customHeight="1" x14ac:dyDescent="0.2">
      <c r="A5" s="660" t="s">
        <v>698</v>
      </c>
      <c r="B5" s="661" t="s">
        <v>651</v>
      </c>
      <c r="C5" s="661"/>
      <c r="D5" s="661"/>
      <c r="E5" s="661"/>
      <c r="F5" s="662"/>
    </row>
    <row r="6" spans="1:6" ht="12.95" customHeight="1" x14ac:dyDescent="0.2">
      <c r="A6" s="660"/>
      <c r="B6" s="367">
        <v>2009</v>
      </c>
      <c r="C6" s="367">
        <v>2010</v>
      </c>
      <c r="D6" s="367">
        <v>2011</v>
      </c>
      <c r="E6" s="367">
        <v>2012</v>
      </c>
      <c r="F6" s="377">
        <v>2013</v>
      </c>
    </row>
    <row r="7" spans="1:6" ht="9" customHeight="1" x14ac:dyDescent="0.2">
      <c r="A7" s="489" t="s">
        <v>696</v>
      </c>
      <c r="B7" s="478">
        <f>B8+B9</f>
        <v>234</v>
      </c>
      <c r="C7" s="478">
        <v>259</v>
      </c>
      <c r="D7" s="478">
        <v>282</v>
      </c>
      <c r="E7" s="478">
        <f>E8+E9</f>
        <v>336</v>
      </c>
      <c r="F7" s="478">
        <f>F8+F9</f>
        <v>336</v>
      </c>
    </row>
    <row r="8" spans="1:6" ht="9" customHeight="1" x14ac:dyDescent="0.2">
      <c r="A8" s="222" t="s">
        <v>64</v>
      </c>
      <c r="B8" s="516">
        <v>136</v>
      </c>
      <c r="C8" s="516" t="s">
        <v>75</v>
      </c>
      <c r="D8" s="516" t="s">
        <v>75</v>
      </c>
      <c r="E8" s="516">
        <v>119</v>
      </c>
      <c r="F8" s="516">
        <v>95</v>
      </c>
    </row>
    <row r="9" spans="1:6" ht="9" customHeight="1" x14ac:dyDescent="0.2">
      <c r="A9" s="222" t="s">
        <v>63</v>
      </c>
      <c r="B9" s="516">
        <v>98</v>
      </c>
      <c r="C9" s="516" t="s">
        <v>75</v>
      </c>
      <c r="D9" s="516" t="s">
        <v>75</v>
      </c>
      <c r="E9" s="516">
        <v>217</v>
      </c>
      <c r="F9" s="516">
        <v>241</v>
      </c>
    </row>
    <row r="10" spans="1:6" ht="9" customHeight="1" x14ac:dyDescent="0.2">
      <c r="A10" s="489" t="s">
        <v>697</v>
      </c>
      <c r="B10" s="478">
        <f>B11+B12</f>
        <v>99</v>
      </c>
      <c r="C10" s="478">
        <v>92</v>
      </c>
      <c r="D10" s="478">
        <v>87</v>
      </c>
      <c r="E10" s="478">
        <f>E11+E12</f>
        <v>84</v>
      </c>
      <c r="F10" s="478">
        <f>F11+F12</f>
        <v>82</v>
      </c>
    </row>
    <row r="11" spans="1:6" ht="9" customHeight="1" x14ac:dyDescent="0.2">
      <c r="A11" s="222" t="s">
        <v>64</v>
      </c>
      <c r="B11" s="516">
        <v>9</v>
      </c>
      <c r="C11" s="516" t="s">
        <v>75</v>
      </c>
      <c r="D11" s="516" t="s">
        <v>75</v>
      </c>
      <c r="E11" s="516">
        <v>4</v>
      </c>
      <c r="F11" s="516">
        <v>4</v>
      </c>
    </row>
    <row r="12" spans="1:6" ht="9" customHeight="1" x14ac:dyDescent="0.2">
      <c r="A12" s="222" t="s">
        <v>63</v>
      </c>
      <c r="B12" s="516">
        <v>90</v>
      </c>
      <c r="C12" s="516" t="s">
        <v>75</v>
      </c>
      <c r="D12" s="516" t="s">
        <v>75</v>
      </c>
      <c r="E12" s="516">
        <v>80</v>
      </c>
      <c r="F12" s="516">
        <v>78</v>
      </c>
    </row>
    <row r="13" spans="1:6" ht="9" customHeight="1" x14ac:dyDescent="0.2">
      <c r="A13" s="489" t="s">
        <v>15</v>
      </c>
      <c r="B13" s="478">
        <f>B7+B10</f>
        <v>333</v>
      </c>
      <c r="C13" s="478">
        <f>C7+C10</f>
        <v>351</v>
      </c>
      <c r="D13" s="478">
        <f>D7+D10</f>
        <v>369</v>
      </c>
      <c r="E13" s="478">
        <f>E7+E10</f>
        <v>420</v>
      </c>
      <c r="F13" s="478">
        <f>F7+F10</f>
        <v>418</v>
      </c>
    </row>
    <row r="14" spans="1:6" ht="9" customHeight="1" x14ac:dyDescent="0.2">
      <c r="A14" s="222" t="s">
        <v>64</v>
      </c>
      <c r="B14" s="516">
        <f t="shared" ref="B14:F15" si="0">B8+B11</f>
        <v>145</v>
      </c>
      <c r="C14" s="516" t="s">
        <v>75</v>
      </c>
      <c r="D14" s="516" t="s">
        <v>75</v>
      </c>
      <c r="E14" s="516">
        <f t="shared" si="0"/>
        <v>123</v>
      </c>
      <c r="F14" s="516">
        <f t="shared" si="0"/>
        <v>99</v>
      </c>
    </row>
    <row r="15" spans="1:6" ht="9" customHeight="1" x14ac:dyDescent="0.2">
      <c r="A15" s="381" t="s">
        <v>63</v>
      </c>
      <c r="B15" s="517">
        <f t="shared" si="0"/>
        <v>188</v>
      </c>
      <c r="C15" s="517" t="s">
        <v>75</v>
      </c>
      <c r="D15" s="517" t="s">
        <v>75</v>
      </c>
      <c r="E15" s="517">
        <f t="shared" si="0"/>
        <v>297</v>
      </c>
      <c r="F15" s="517">
        <f t="shared" si="0"/>
        <v>319</v>
      </c>
    </row>
    <row r="16" spans="1:6" ht="6.95" customHeight="1" x14ac:dyDescent="0.2">
      <c r="A16" s="289" t="s">
        <v>845</v>
      </c>
    </row>
  </sheetData>
  <mergeCells count="2">
    <mergeCell ref="A5:A6"/>
    <mergeCell ref="B5:F5"/>
  </mergeCells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3"/>
  <sheetViews>
    <sheetView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8.7109375" style="25" customWidth="1"/>
    <col min="2" max="7" width="8.42578125" style="25" customWidth="1"/>
    <col min="8" max="16384" width="9.140625" style="25"/>
  </cols>
  <sheetData>
    <row r="1" spans="1:7" ht="9" customHeight="1" x14ac:dyDescent="0.2">
      <c r="A1" s="118" t="s">
        <v>876</v>
      </c>
    </row>
    <row r="2" spans="1:7" ht="9" customHeight="1" x14ac:dyDescent="0.2">
      <c r="A2" s="25" t="s">
        <v>1025</v>
      </c>
    </row>
    <row r="3" spans="1:7" ht="12.6" customHeight="1" x14ac:dyDescent="0.2">
      <c r="A3" s="660" t="s">
        <v>62</v>
      </c>
      <c r="B3" s="661" t="s">
        <v>65</v>
      </c>
      <c r="C3" s="661"/>
      <c r="D3" s="661"/>
      <c r="E3" s="661"/>
      <c r="F3" s="661"/>
      <c r="G3" s="662"/>
    </row>
    <row r="4" spans="1:7" ht="12.6" customHeight="1" x14ac:dyDescent="0.2">
      <c r="A4" s="660"/>
      <c r="B4" s="661" t="s">
        <v>66</v>
      </c>
      <c r="C4" s="661"/>
      <c r="D4" s="661"/>
      <c r="E4" s="661" t="s">
        <v>67</v>
      </c>
      <c r="F4" s="661"/>
      <c r="G4" s="662"/>
    </row>
    <row r="5" spans="1:7" ht="12.6" customHeight="1" x14ac:dyDescent="0.2">
      <c r="A5" s="660"/>
      <c r="B5" s="367" t="s">
        <v>63</v>
      </c>
      <c r="C5" s="367" t="s">
        <v>64</v>
      </c>
      <c r="D5" s="360" t="s">
        <v>219</v>
      </c>
      <c r="E5" s="367" t="s">
        <v>63</v>
      </c>
      <c r="F5" s="367" t="s">
        <v>64</v>
      </c>
      <c r="G5" s="361" t="s">
        <v>219</v>
      </c>
    </row>
    <row r="6" spans="1:7" ht="9" customHeight="1" x14ac:dyDescent="0.2">
      <c r="A6" s="191">
        <v>2011</v>
      </c>
      <c r="B6" s="199">
        <v>1038099</v>
      </c>
      <c r="C6" s="199">
        <v>2096889</v>
      </c>
      <c r="D6" s="602">
        <f>B6+C6</f>
        <v>3134988</v>
      </c>
      <c r="E6" s="199">
        <v>462162</v>
      </c>
      <c r="F6" s="199">
        <v>579975</v>
      </c>
      <c r="G6" s="602">
        <f>E6+F6</f>
        <v>1042137</v>
      </c>
    </row>
    <row r="7" spans="1:7" ht="9" customHeight="1" x14ac:dyDescent="0.2">
      <c r="A7" s="191">
        <v>2012</v>
      </c>
      <c r="B7" s="199">
        <v>1242118</v>
      </c>
      <c r="C7" s="199">
        <v>1776589</v>
      </c>
      <c r="D7" s="602">
        <f>B7+C7</f>
        <v>3018707</v>
      </c>
      <c r="E7" s="199">
        <v>550570</v>
      </c>
      <c r="F7" s="199">
        <v>451662</v>
      </c>
      <c r="G7" s="602">
        <f>E7+F7</f>
        <v>1002232</v>
      </c>
    </row>
    <row r="8" spans="1:7" ht="9" customHeight="1" x14ac:dyDescent="0.2">
      <c r="A8" s="191">
        <v>2013</v>
      </c>
      <c r="B8" s="199">
        <v>1177847</v>
      </c>
      <c r="C8" s="199">
        <v>1393587</v>
      </c>
      <c r="D8" s="602">
        <f>B8+C8</f>
        <v>2571434</v>
      </c>
      <c r="E8" s="199">
        <v>531531</v>
      </c>
      <c r="F8" s="199">
        <v>502556</v>
      </c>
      <c r="G8" s="602">
        <f>E8+F8</f>
        <v>1034087</v>
      </c>
    </row>
    <row r="9" spans="1:7" ht="9" customHeight="1" x14ac:dyDescent="0.2">
      <c r="A9" s="191">
        <v>2014</v>
      </c>
      <c r="B9" s="199">
        <v>1098704</v>
      </c>
      <c r="C9" s="199">
        <v>1541938</v>
      </c>
      <c r="D9" s="602">
        <f>B9+C9</f>
        <v>2640642</v>
      </c>
      <c r="E9" s="199">
        <v>589370</v>
      </c>
      <c r="F9" s="199">
        <v>438078</v>
      </c>
      <c r="G9" s="602">
        <f>E9+F9</f>
        <v>1027448</v>
      </c>
    </row>
    <row r="10" spans="1:7" ht="9" customHeight="1" x14ac:dyDescent="0.2">
      <c r="A10" s="362">
        <v>2015</v>
      </c>
      <c r="B10" s="372">
        <v>906943</v>
      </c>
      <c r="C10" s="372">
        <v>1387987</v>
      </c>
      <c r="D10" s="614">
        <f>B10+C10</f>
        <v>2294930</v>
      </c>
      <c r="E10" s="372">
        <v>456801</v>
      </c>
      <c r="F10" s="372">
        <v>331358</v>
      </c>
      <c r="G10" s="614">
        <f>E10+F10</f>
        <v>788159</v>
      </c>
    </row>
    <row r="11" spans="1:7" ht="6.95" customHeight="1" x14ac:dyDescent="0.2">
      <c r="A11" s="289" t="s">
        <v>845</v>
      </c>
    </row>
    <row r="12" spans="1:7" ht="9" customHeight="1" x14ac:dyDescent="0.2">
      <c r="A12" s="128"/>
    </row>
    <row r="13" spans="1:7" ht="10.15" customHeight="1" x14ac:dyDescent="0.2"/>
    <row r="14" spans="1:7" ht="10.15" customHeight="1" x14ac:dyDescent="0.2">
      <c r="B14" s="25" t="s">
        <v>483</v>
      </c>
      <c r="D14" s="25" t="s">
        <v>484</v>
      </c>
    </row>
    <row r="15" spans="1:7" ht="6" customHeight="1" x14ac:dyDescent="0.2"/>
    <row r="16" spans="1:7" ht="10.15" customHeight="1" x14ac:dyDescent="0.2">
      <c r="B16" s="25" t="s">
        <v>485</v>
      </c>
      <c r="D16" s="25" t="s">
        <v>486</v>
      </c>
    </row>
    <row r="17" spans="1:8" ht="8.1" customHeight="1" x14ac:dyDescent="0.2">
      <c r="H17" s="26"/>
    </row>
    <row r="18" spans="1:8" ht="10.15" customHeight="1" x14ac:dyDescent="0.2">
      <c r="H18" s="26"/>
    </row>
    <row r="19" spans="1:8" ht="10.15" customHeight="1" x14ac:dyDescent="0.2">
      <c r="H19" s="26"/>
    </row>
    <row r="20" spans="1:8" ht="10.15" customHeight="1" x14ac:dyDescent="0.2">
      <c r="H20" s="26"/>
    </row>
    <row r="21" spans="1:8" ht="10.15" customHeight="1" x14ac:dyDescent="0.2">
      <c r="H21" s="26"/>
    </row>
    <row r="22" spans="1:8" ht="8.4499999999999993" customHeight="1" x14ac:dyDescent="0.2">
      <c r="H22" s="26"/>
    </row>
    <row r="23" spans="1:8" ht="6.95" customHeight="1" x14ac:dyDescent="0.2">
      <c r="A23" s="289"/>
    </row>
  </sheetData>
  <mergeCells count="4">
    <mergeCell ref="A3:A5"/>
    <mergeCell ref="B4:D4"/>
    <mergeCell ref="E4:G4"/>
    <mergeCell ref="B3:G3"/>
  </mergeCells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13"/>
  <sheetViews>
    <sheetView topLeftCell="A72"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12.85546875" style="25" customWidth="1"/>
    <col min="2" max="6" width="9.28515625" style="25" customWidth="1"/>
    <col min="7" max="16384" width="9.140625" style="25"/>
  </cols>
  <sheetData>
    <row r="1" spans="1:6" ht="9" customHeight="1" x14ac:dyDescent="0.2">
      <c r="A1" s="117" t="s">
        <v>312</v>
      </c>
    </row>
    <row r="2" spans="1:6" ht="9" customHeight="1" x14ac:dyDescent="0.2">
      <c r="A2" s="118" t="s">
        <v>934</v>
      </c>
    </row>
    <row r="3" spans="1:6" ht="12.95" customHeight="1" x14ac:dyDescent="0.2">
      <c r="A3" s="363" t="s">
        <v>68</v>
      </c>
      <c r="B3" s="570">
        <v>2011</v>
      </c>
      <c r="C3" s="570">
        <v>2012</v>
      </c>
      <c r="D3" s="570">
        <v>2013</v>
      </c>
      <c r="E3" s="571">
        <v>2014</v>
      </c>
      <c r="F3" s="361">
        <v>2015</v>
      </c>
    </row>
    <row r="4" spans="1:6" ht="9" customHeight="1" x14ac:dyDescent="0.2">
      <c r="A4" s="146" t="s">
        <v>69</v>
      </c>
      <c r="B4" s="196">
        <v>10115</v>
      </c>
      <c r="C4" s="196">
        <v>10056</v>
      </c>
      <c r="D4" s="199">
        <v>11794</v>
      </c>
      <c r="E4" s="199">
        <v>10243</v>
      </c>
      <c r="F4" s="199">
        <v>9773</v>
      </c>
    </row>
    <row r="5" spans="1:6" ht="9" customHeight="1" x14ac:dyDescent="0.2">
      <c r="A5" s="382" t="s">
        <v>70</v>
      </c>
      <c r="B5" s="372">
        <v>10113</v>
      </c>
      <c r="C5" s="372">
        <v>10039</v>
      </c>
      <c r="D5" s="372">
        <v>11791</v>
      </c>
      <c r="E5" s="372">
        <v>10233</v>
      </c>
      <c r="F5" s="372">
        <v>9771</v>
      </c>
    </row>
    <row r="6" spans="1:6" ht="6.95" customHeight="1" x14ac:dyDescent="0.2">
      <c r="A6" s="289" t="s">
        <v>846</v>
      </c>
    </row>
    <row r="7" spans="1:6" ht="9" customHeight="1" x14ac:dyDescent="0.2">
      <c r="A7" s="24"/>
    </row>
    <row r="8" spans="1:6" ht="9" customHeight="1" x14ac:dyDescent="0.2">
      <c r="A8" s="24"/>
    </row>
    <row r="9" spans="1:6" ht="9" customHeight="1" x14ac:dyDescent="0.2">
      <c r="A9" s="24"/>
    </row>
    <row r="10" spans="1:6" ht="9" customHeight="1" x14ac:dyDescent="0.2">
      <c r="A10" s="24"/>
    </row>
    <row r="11" spans="1:6" ht="9" customHeight="1" x14ac:dyDescent="0.2">
      <c r="A11" s="24"/>
    </row>
    <row r="12" spans="1:6" ht="9" customHeight="1" x14ac:dyDescent="0.2">
      <c r="A12" s="24"/>
    </row>
    <row r="13" spans="1:6" ht="9" customHeight="1" x14ac:dyDescent="0.2">
      <c r="A13" s="24"/>
    </row>
    <row r="14" spans="1:6" ht="9" customHeight="1" x14ac:dyDescent="0.2">
      <c r="A14" s="24"/>
    </row>
    <row r="15" spans="1:6" ht="9" customHeight="1" x14ac:dyDescent="0.2">
      <c r="A15" s="24"/>
    </row>
    <row r="16" spans="1:6" ht="9" customHeight="1" x14ac:dyDescent="0.2">
      <c r="A16" s="24"/>
    </row>
    <row r="17" spans="1:6" ht="9" customHeight="1" x14ac:dyDescent="0.2">
      <c r="A17" s="24"/>
    </row>
    <row r="18" spans="1:6" ht="9" customHeight="1" x14ac:dyDescent="0.2">
      <c r="A18" s="24"/>
    </row>
    <row r="19" spans="1:6" ht="9" customHeight="1" x14ac:dyDescent="0.2">
      <c r="A19" s="24"/>
    </row>
    <row r="20" spans="1:6" ht="9" customHeight="1" x14ac:dyDescent="0.2">
      <c r="A20" s="24"/>
    </row>
    <row r="21" spans="1:6" ht="9" customHeight="1" x14ac:dyDescent="0.2">
      <c r="A21" s="24"/>
    </row>
    <row r="22" spans="1:6" ht="9" customHeight="1" x14ac:dyDescent="0.2">
      <c r="A22" s="24"/>
    </row>
    <row r="23" spans="1:6" ht="9" customHeight="1" x14ac:dyDescent="0.2">
      <c r="A23" s="24"/>
    </row>
    <row r="24" spans="1:6" ht="6.95" customHeight="1" x14ac:dyDescent="0.2">
      <c r="A24" s="289"/>
    </row>
    <row r="25" spans="1:6" ht="9" customHeight="1" x14ac:dyDescent="0.2">
      <c r="A25" s="118" t="s">
        <v>935</v>
      </c>
    </row>
    <row r="26" spans="1:6" ht="12.95" customHeight="1" x14ac:dyDescent="0.2">
      <c r="A26" s="363" t="s">
        <v>71</v>
      </c>
      <c r="B26" s="570">
        <v>2011</v>
      </c>
      <c r="C26" s="570">
        <v>2012</v>
      </c>
      <c r="D26" s="570">
        <v>2013</v>
      </c>
      <c r="E26" s="571">
        <v>2014</v>
      </c>
      <c r="F26" s="361">
        <v>2015</v>
      </c>
    </row>
    <row r="27" spans="1:6" ht="9" customHeight="1" x14ac:dyDescent="0.2">
      <c r="A27" s="146" t="s">
        <v>72</v>
      </c>
      <c r="B27" s="199">
        <v>776636</v>
      </c>
      <c r="C27" s="199">
        <v>850044</v>
      </c>
      <c r="D27" s="199">
        <v>940553</v>
      </c>
      <c r="E27" s="199">
        <v>947198</v>
      </c>
      <c r="F27" s="199">
        <v>990261</v>
      </c>
    </row>
    <row r="28" spans="1:6" ht="9" customHeight="1" x14ac:dyDescent="0.2">
      <c r="A28" s="146" t="s">
        <v>73</v>
      </c>
      <c r="B28" s="199">
        <v>765273</v>
      </c>
      <c r="C28" s="199">
        <v>848409</v>
      </c>
      <c r="D28" s="199">
        <v>943834</v>
      </c>
      <c r="E28" s="199">
        <v>939673</v>
      </c>
      <c r="F28" s="199">
        <v>983680</v>
      </c>
    </row>
    <row r="29" spans="1:6" ht="9" customHeight="1" x14ac:dyDescent="0.2">
      <c r="A29" s="146" t="s">
        <v>74</v>
      </c>
      <c r="B29" s="196">
        <v>4017</v>
      </c>
      <c r="C29" s="196">
        <v>10168</v>
      </c>
      <c r="D29" s="196">
        <v>8618</v>
      </c>
      <c r="E29" s="196">
        <v>3494</v>
      </c>
      <c r="F29" s="199">
        <v>6338</v>
      </c>
    </row>
    <row r="30" spans="1:6" ht="9" customHeight="1" x14ac:dyDescent="0.2">
      <c r="A30" s="382" t="s">
        <v>76</v>
      </c>
      <c r="B30" s="372">
        <v>58115</v>
      </c>
      <c r="C30" s="372">
        <v>29974</v>
      </c>
      <c r="D30" s="372">
        <v>36183</v>
      </c>
      <c r="E30" s="372">
        <v>26888</v>
      </c>
      <c r="F30" s="372">
        <v>21004</v>
      </c>
    </row>
    <row r="31" spans="1:6" ht="6.95" customHeight="1" x14ac:dyDescent="0.2">
      <c r="A31" s="289" t="s">
        <v>846</v>
      </c>
    </row>
    <row r="32" spans="1:6" ht="9" customHeight="1" x14ac:dyDescent="0.2">
      <c r="A32" s="24"/>
      <c r="B32" s="24"/>
      <c r="C32" s="24"/>
      <c r="D32" s="24"/>
      <c r="E32" s="24"/>
      <c r="F32" s="24"/>
    </row>
    <row r="33" spans="1:1" ht="9" customHeight="1" x14ac:dyDescent="0.2">
      <c r="A33" s="24"/>
    </row>
    <row r="34" spans="1:1" ht="9" customHeight="1" x14ac:dyDescent="0.2">
      <c r="A34" s="24"/>
    </row>
    <row r="35" spans="1:1" ht="9" customHeight="1" x14ac:dyDescent="0.2">
      <c r="A35" s="24"/>
    </row>
    <row r="36" spans="1:1" ht="9" customHeight="1" x14ac:dyDescent="0.2">
      <c r="A36" s="24"/>
    </row>
    <row r="37" spans="1:1" ht="9" customHeight="1" x14ac:dyDescent="0.2">
      <c r="A37" s="24"/>
    </row>
    <row r="38" spans="1:1" ht="9" customHeight="1" x14ac:dyDescent="0.2">
      <c r="A38" s="24"/>
    </row>
    <row r="39" spans="1:1" ht="9" customHeight="1" x14ac:dyDescent="0.2">
      <c r="A39" s="24"/>
    </row>
    <row r="40" spans="1:1" ht="9" customHeight="1" x14ac:dyDescent="0.2">
      <c r="A40" s="24"/>
    </row>
    <row r="41" spans="1:1" ht="9" customHeight="1" x14ac:dyDescent="0.2">
      <c r="A41" s="24"/>
    </row>
    <row r="42" spans="1:1" ht="9" customHeight="1" x14ac:dyDescent="0.2">
      <c r="A42" s="24"/>
    </row>
    <row r="43" spans="1:1" ht="9" customHeight="1" x14ac:dyDescent="0.2">
      <c r="A43" s="24"/>
    </row>
    <row r="44" spans="1:1" ht="9" customHeight="1" x14ac:dyDescent="0.2">
      <c r="A44" s="24"/>
    </row>
    <row r="45" spans="1:1" ht="9" customHeight="1" x14ac:dyDescent="0.2">
      <c r="A45" s="24"/>
    </row>
    <row r="46" spans="1:1" ht="9" customHeight="1" x14ac:dyDescent="0.2">
      <c r="A46" s="24"/>
    </row>
    <row r="47" spans="1:1" ht="9" customHeight="1" x14ac:dyDescent="0.2">
      <c r="A47" s="24"/>
    </row>
    <row r="48" spans="1:1" ht="6.95" customHeight="1" x14ac:dyDescent="0.2">
      <c r="A48" s="289"/>
    </row>
    <row r="49" spans="1:6" ht="9" customHeight="1" x14ac:dyDescent="0.2">
      <c r="A49" s="118" t="s">
        <v>936</v>
      </c>
    </row>
    <row r="50" spans="1:6" ht="12.95" customHeight="1" x14ac:dyDescent="0.2">
      <c r="A50" s="363" t="s">
        <v>185</v>
      </c>
      <c r="B50" s="570">
        <v>2011</v>
      </c>
      <c r="C50" s="570">
        <v>2012</v>
      </c>
      <c r="D50" s="570">
        <v>2013</v>
      </c>
      <c r="E50" s="571">
        <v>2014</v>
      </c>
      <c r="F50" s="361">
        <v>2015</v>
      </c>
    </row>
    <row r="51" spans="1:6" ht="9" customHeight="1" x14ac:dyDescent="0.2">
      <c r="A51" s="146" t="s">
        <v>77</v>
      </c>
      <c r="B51" s="199">
        <v>10438600</v>
      </c>
      <c r="C51" s="199">
        <v>11065969</v>
      </c>
      <c r="D51" s="199">
        <v>12335344</v>
      </c>
      <c r="E51" s="199">
        <v>12113666</v>
      </c>
      <c r="F51" s="199">
        <v>12714920</v>
      </c>
    </row>
    <row r="52" spans="1:6" ht="9" customHeight="1" x14ac:dyDescent="0.2">
      <c r="A52" s="146" t="s">
        <v>78</v>
      </c>
      <c r="B52" s="199">
        <v>10115114</v>
      </c>
      <c r="C52" s="199">
        <v>10783765</v>
      </c>
      <c r="D52" s="199">
        <v>11839867</v>
      </c>
      <c r="E52" s="199">
        <v>11735931</v>
      </c>
      <c r="F52" s="199">
        <v>12101057</v>
      </c>
    </row>
    <row r="53" spans="1:6" ht="9" customHeight="1" x14ac:dyDescent="0.2">
      <c r="A53" s="382" t="s">
        <v>76</v>
      </c>
      <c r="B53" s="372">
        <v>838822</v>
      </c>
      <c r="C53" s="372">
        <v>455945</v>
      </c>
      <c r="D53" s="372">
        <v>468588</v>
      </c>
      <c r="E53" s="372">
        <v>313269</v>
      </c>
      <c r="F53" s="372">
        <v>185952</v>
      </c>
    </row>
    <row r="54" spans="1:6" ht="6.95" customHeight="1" x14ac:dyDescent="0.2">
      <c r="A54" s="289" t="s">
        <v>846</v>
      </c>
    </row>
    <row r="72" spans="1:6" ht="6.95" customHeight="1" x14ac:dyDescent="0.2">
      <c r="A72" s="289"/>
    </row>
    <row r="73" spans="1:6" ht="9" customHeight="1" x14ac:dyDescent="0.2">
      <c r="A73" s="118" t="s">
        <v>937</v>
      </c>
    </row>
    <row r="74" spans="1:6" ht="12.95" customHeight="1" x14ac:dyDescent="0.2">
      <c r="A74" s="363" t="s">
        <v>186</v>
      </c>
      <c r="B74" s="570">
        <v>2011</v>
      </c>
      <c r="C74" s="570">
        <v>2012</v>
      </c>
      <c r="D74" s="570">
        <v>2013</v>
      </c>
      <c r="E74" s="571">
        <v>2014</v>
      </c>
      <c r="F74" s="361">
        <v>2015</v>
      </c>
    </row>
    <row r="75" spans="1:6" ht="9" customHeight="1" x14ac:dyDescent="0.2">
      <c r="A75" s="146" t="s">
        <v>77</v>
      </c>
      <c r="B75" s="615">
        <v>1152809</v>
      </c>
      <c r="C75" s="615">
        <v>698429</v>
      </c>
      <c r="D75" s="615">
        <v>390859</v>
      </c>
      <c r="E75" s="615">
        <v>370647</v>
      </c>
      <c r="F75" s="615">
        <v>378703</v>
      </c>
    </row>
    <row r="76" spans="1:6" ht="9" customHeight="1" x14ac:dyDescent="0.2">
      <c r="A76" s="146" t="s">
        <v>78</v>
      </c>
      <c r="B76" s="615">
        <v>2011750</v>
      </c>
      <c r="C76" s="615">
        <v>1443839</v>
      </c>
      <c r="D76" s="615">
        <v>1526232</v>
      </c>
      <c r="E76" s="615">
        <v>1637781</v>
      </c>
      <c r="F76" s="615">
        <v>1541521</v>
      </c>
    </row>
    <row r="77" spans="1:6" ht="9" customHeight="1" x14ac:dyDescent="0.2">
      <c r="A77" s="382" t="s">
        <v>76</v>
      </c>
      <c r="B77" s="616">
        <v>911371</v>
      </c>
      <c r="C77" s="616">
        <v>550346</v>
      </c>
      <c r="D77" s="616">
        <v>334498</v>
      </c>
      <c r="E77" s="616">
        <v>290391</v>
      </c>
      <c r="F77" s="616">
        <v>275898</v>
      </c>
    </row>
    <row r="78" spans="1:6" ht="6.95" customHeight="1" x14ac:dyDescent="0.2">
      <c r="A78" s="289" t="s">
        <v>846</v>
      </c>
    </row>
    <row r="79" spans="1:6" ht="9" customHeight="1" x14ac:dyDescent="0.2">
      <c r="A79" s="24"/>
    </row>
    <row r="80" spans="1:6" ht="9" customHeight="1" x14ac:dyDescent="0.2">
      <c r="A80" s="24"/>
    </row>
    <row r="81" spans="1:6" ht="9" customHeight="1" x14ac:dyDescent="0.2">
      <c r="A81" s="24"/>
    </row>
    <row r="82" spans="1:6" ht="9" customHeight="1" x14ac:dyDescent="0.2">
      <c r="A82" s="24"/>
    </row>
    <row r="83" spans="1:6" ht="9" customHeight="1" x14ac:dyDescent="0.2">
      <c r="A83" s="24"/>
    </row>
    <row r="84" spans="1:6" ht="9" customHeight="1" x14ac:dyDescent="0.2">
      <c r="A84" s="24"/>
    </row>
    <row r="85" spans="1:6" ht="7.5" customHeight="1" x14ac:dyDescent="0.2">
      <c r="A85" s="24"/>
    </row>
    <row r="86" spans="1:6" ht="9" customHeight="1" x14ac:dyDescent="0.2">
      <c r="A86" s="24"/>
    </row>
    <row r="87" spans="1:6" ht="9" customHeight="1" x14ac:dyDescent="0.2">
      <c r="A87" s="24"/>
    </row>
    <row r="88" spans="1:6" ht="9" customHeight="1" x14ac:dyDescent="0.2">
      <c r="A88" s="24"/>
    </row>
    <row r="89" spans="1:6" ht="9" customHeight="1" x14ac:dyDescent="0.2">
      <c r="A89" s="24"/>
    </row>
    <row r="90" spans="1:6" ht="6.95" customHeight="1" x14ac:dyDescent="0.2">
      <c r="A90" s="289"/>
    </row>
    <row r="91" spans="1:6" s="28" customFormat="1" ht="9" customHeight="1" x14ac:dyDescent="0.2">
      <c r="A91" s="118" t="s">
        <v>938</v>
      </c>
    </row>
    <row r="92" spans="1:6" s="28" customFormat="1" ht="12.95" customHeight="1" x14ac:dyDescent="0.2">
      <c r="A92" s="363" t="s">
        <v>187</v>
      </c>
      <c r="B92" s="570">
        <v>2011</v>
      </c>
      <c r="C92" s="570">
        <v>2012</v>
      </c>
      <c r="D92" s="570">
        <v>2013</v>
      </c>
      <c r="E92" s="571">
        <v>2014</v>
      </c>
      <c r="F92" s="361">
        <v>2015</v>
      </c>
    </row>
    <row r="93" spans="1:6" s="28" customFormat="1" ht="9" customHeight="1" x14ac:dyDescent="0.2">
      <c r="A93" s="146" t="s">
        <v>72</v>
      </c>
      <c r="B93" s="615">
        <v>0</v>
      </c>
      <c r="C93" s="615">
        <v>0</v>
      </c>
      <c r="D93" s="615">
        <v>0</v>
      </c>
      <c r="E93" s="615">
        <v>0</v>
      </c>
      <c r="F93" s="615">
        <v>0</v>
      </c>
    </row>
    <row r="94" spans="1:6" s="28" customFormat="1" ht="9" customHeight="1" x14ac:dyDescent="0.2">
      <c r="A94" s="223" t="s">
        <v>73</v>
      </c>
      <c r="B94" s="615">
        <v>451</v>
      </c>
      <c r="C94" s="615">
        <v>351</v>
      </c>
      <c r="D94" s="615">
        <v>455</v>
      </c>
      <c r="E94" s="617">
        <v>93</v>
      </c>
      <c r="F94" s="615">
        <v>1083</v>
      </c>
    </row>
    <row r="95" spans="1:6" s="28" customFormat="1" ht="9" customHeight="1" x14ac:dyDescent="0.2">
      <c r="A95" s="382" t="s">
        <v>76</v>
      </c>
      <c r="B95" s="616">
        <v>0</v>
      </c>
      <c r="C95" s="616">
        <v>0</v>
      </c>
      <c r="D95" s="616">
        <v>1</v>
      </c>
      <c r="E95" s="616">
        <v>0</v>
      </c>
      <c r="F95" s="616">
        <v>0</v>
      </c>
    </row>
    <row r="96" spans="1:6" ht="6.95" customHeight="1" x14ac:dyDescent="0.2">
      <c r="A96" s="289" t="s">
        <v>846</v>
      </c>
    </row>
    <row r="97" s="28" customFormat="1" ht="9" customHeight="1" x14ac:dyDescent="0.2"/>
    <row r="98" s="28" customFormat="1" ht="9" customHeight="1" x14ac:dyDescent="0.2"/>
    <row r="99" s="28" customFormat="1" ht="9" customHeight="1" x14ac:dyDescent="0.2"/>
    <row r="100" s="28" customFormat="1" ht="9" customHeight="1" x14ac:dyDescent="0.2"/>
    <row r="101" s="28" customFormat="1" ht="9" customHeight="1" x14ac:dyDescent="0.2"/>
    <row r="102" s="28" customFormat="1" ht="9" customHeight="1" x14ac:dyDescent="0.2"/>
    <row r="103" s="28" customFormat="1" ht="9" customHeight="1" x14ac:dyDescent="0.2"/>
    <row r="104" s="28" customFormat="1" ht="9" customHeight="1" x14ac:dyDescent="0.2"/>
    <row r="105" s="28" customFormat="1" ht="9" customHeight="1" x14ac:dyDescent="0.2"/>
    <row r="106" s="28" customFormat="1" ht="9" customHeight="1" x14ac:dyDescent="0.2"/>
    <row r="107" s="28" customFormat="1" ht="9" customHeight="1" x14ac:dyDescent="0.2"/>
    <row r="108" s="28" customFormat="1" ht="9" customHeight="1" x14ac:dyDescent="0.2"/>
    <row r="109" s="28" customFormat="1" ht="9" customHeight="1" x14ac:dyDescent="0.2"/>
    <row r="110" s="28" customFormat="1" ht="9" customHeight="1" x14ac:dyDescent="0.2"/>
    <row r="111" s="28" customFormat="1" ht="9" customHeight="1" x14ac:dyDescent="0.2"/>
    <row r="112" s="28" customFormat="1" ht="9" customHeight="1" x14ac:dyDescent="0.2"/>
    <row r="113" s="28" customFormat="1" ht="9" customHeight="1" x14ac:dyDescent="0.2"/>
  </sheetData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4"/>
  <sheetViews>
    <sheetView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23.7109375" style="25" customWidth="1"/>
    <col min="2" max="2" width="35.5703125" style="25" customWidth="1"/>
    <col min="3" max="16384" width="9.140625" style="25"/>
  </cols>
  <sheetData>
    <row r="1" spans="1:3" ht="9" customHeight="1" x14ac:dyDescent="0.2">
      <c r="A1" s="117" t="s">
        <v>79</v>
      </c>
    </row>
    <row r="2" spans="1:3" ht="9" customHeight="1" x14ac:dyDescent="0.2">
      <c r="A2" s="118" t="s">
        <v>939</v>
      </c>
    </row>
    <row r="3" spans="1:3" ht="12.95" customHeight="1" x14ac:dyDescent="0.2">
      <c r="A3" s="363" t="s">
        <v>216</v>
      </c>
      <c r="B3" s="361" t="s">
        <v>649</v>
      </c>
    </row>
    <row r="4" spans="1:3" ht="9" customHeight="1" x14ac:dyDescent="0.2">
      <c r="A4" s="191">
        <v>2011</v>
      </c>
      <c r="B4" s="224">
        <v>837</v>
      </c>
    </row>
    <row r="5" spans="1:3" ht="9" customHeight="1" x14ac:dyDescent="0.2">
      <c r="A5" s="191">
        <v>2012</v>
      </c>
      <c r="B5" s="224">
        <v>1612</v>
      </c>
    </row>
    <row r="6" spans="1:3" ht="9" customHeight="1" x14ac:dyDescent="0.2">
      <c r="A6" s="191">
        <v>2013</v>
      </c>
      <c r="B6" s="224">
        <v>2211</v>
      </c>
    </row>
    <row r="7" spans="1:3" ht="9" customHeight="1" x14ac:dyDescent="0.2">
      <c r="A7" s="191">
        <v>2014</v>
      </c>
      <c r="B7" s="224">
        <v>2681</v>
      </c>
      <c r="C7" s="120"/>
    </row>
    <row r="8" spans="1:3" ht="9" customHeight="1" x14ac:dyDescent="0.2">
      <c r="A8" s="362">
        <v>2015</v>
      </c>
      <c r="B8" s="383">
        <v>2168</v>
      </c>
    </row>
    <row r="9" spans="1:3" ht="6.95" customHeight="1" x14ac:dyDescent="0.2">
      <c r="A9" s="289" t="s">
        <v>847</v>
      </c>
    </row>
    <row r="24" spans="1:1" ht="6.95" customHeight="1" x14ac:dyDescent="0.2">
      <c r="A24" s="289"/>
    </row>
  </sheetData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72"/>
  <sheetViews>
    <sheetView topLeftCell="A44" zoomScale="200" zoomScaleNormal="200" workbookViewId="0">
      <selection activeCell="I15" sqref="I15"/>
    </sheetView>
  </sheetViews>
  <sheetFormatPr defaultColWidth="9.140625" defaultRowHeight="9" customHeight="1" x14ac:dyDescent="0.2"/>
  <cols>
    <col min="1" max="1" width="14.28515625" style="25" customWidth="1"/>
    <col min="2" max="6" width="9" style="25" customWidth="1"/>
    <col min="7" max="7" width="9.140625" style="25"/>
    <col min="8" max="8" width="9.85546875" style="25" bestFit="1" customWidth="1"/>
    <col min="9" max="16384" width="9.140625" style="25"/>
  </cols>
  <sheetData>
    <row r="1" spans="1:7" ht="9" customHeight="1" x14ac:dyDescent="0.2">
      <c r="A1" s="124" t="s">
        <v>80</v>
      </c>
    </row>
    <row r="2" spans="1:7" ht="9" customHeight="1" x14ac:dyDescent="0.2">
      <c r="A2" s="99" t="s">
        <v>941</v>
      </c>
    </row>
    <row r="3" spans="1:7" ht="12.95" customHeight="1" x14ac:dyDescent="0.2">
      <c r="A3" s="660" t="s">
        <v>81</v>
      </c>
      <c r="B3" s="687" t="s">
        <v>449</v>
      </c>
      <c r="C3" s="687"/>
      <c r="D3" s="687"/>
      <c r="E3" s="687"/>
      <c r="F3" s="688"/>
    </row>
    <row r="4" spans="1:7" ht="12.95" customHeight="1" x14ac:dyDescent="0.2">
      <c r="A4" s="660"/>
      <c r="B4" s="570">
        <v>2011</v>
      </c>
      <c r="C4" s="570">
        <v>2012</v>
      </c>
      <c r="D4" s="570">
        <v>2013</v>
      </c>
      <c r="E4" s="571">
        <v>2014</v>
      </c>
      <c r="F4" s="361">
        <v>2015</v>
      </c>
    </row>
    <row r="5" spans="1:7" ht="9" customHeight="1" x14ac:dyDescent="0.2">
      <c r="A5" s="201" t="s">
        <v>699</v>
      </c>
      <c r="B5" s="200">
        <v>12855</v>
      </c>
      <c r="C5" s="200">
        <v>13487</v>
      </c>
      <c r="D5" s="200">
        <v>13124</v>
      </c>
      <c r="E5" s="200">
        <v>13450</v>
      </c>
      <c r="F5" s="200">
        <v>13470</v>
      </c>
      <c r="G5" s="80"/>
    </row>
    <row r="6" spans="1:7" ht="9" customHeight="1" x14ac:dyDescent="0.2">
      <c r="A6" s="201" t="s">
        <v>82</v>
      </c>
      <c r="B6" s="200">
        <v>300593</v>
      </c>
      <c r="C6" s="200">
        <v>295273</v>
      </c>
      <c r="D6" s="200">
        <v>290562</v>
      </c>
      <c r="E6" s="200">
        <v>281991</v>
      </c>
      <c r="F6" s="200">
        <v>255813</v>
      </c>
      <c r="G6" s="80"/>
    </row>
    <row r="7" spans="1:7" ht="9" customHeight="1" x14ac:dyDescent="0.2">
      <c r="A7" s="201" t="s">
        <v>634</v>
      </c>
      <c r="B7" s="200">
        <v>181034</v>
      </c>
      <c r="C7" s="200">
        <v>177458</v>
      </c>
      <c r="D7" s="200">
        <v>162036</v>
      </c>
      <c r="E7" s="200">
        <v>143562</v>
      </c>
      <c r="F7" s="200">
        <v>129793</v>
      </c>
    </row>
    <row r="8" spans="1:7" ht="9" customHeight="1" x14ac:dyDescent="0.2">
      <c r="A8" s="365" t="s">
        <v>635</v>
      </c>
      <c r="B8" s="366">
        <v>168179</v>
      </c>
      <c r="C8" s="366">
        <v>163971</v>
      </c>
      <c r="D8" s="366">
        <v>148912</v>
      </c>
      <c r="E8" s="366">
        <v>130112</v>
      </c>
      <c r="F8" s="366">
        <v>116323</v>
      </c>
      <c r="G8" s="80"/>
    </row>
    <row r="9" spans="1:7" ht="6.95" customHeight="1" x14ac:dyDescent="0.2">
      <c r="A9" s="289" t="s">
        <v>848</v>
      </c>
    </row>
    <row r="15" spans="1:7" ht="6" customHeight="1" x14ac:dyDescent="0.2"/>
    <row r="16" spans="1:7" ht="9" customHeight="1" x14ac:dyDescent="0.2">
      <c r="G16" s="28"/>
    </row>
    <row r="24" spans="1:6" ht="6.95" customHeight="1" x14ac:dyDescent="0.2">
      <c r="A24" s="289"/>
    </row>
    <row r="25" spans="1:6" ht="9" customHeight="1" x14ac:dyDescent="0.2">
      <c r="A25" s="99" t="s">
        <v>942</v>
      </c>
    </row>
    <row r="26" spans="1:6" ht="12.95" customHeight="1" x14ac:dyDescent="0.2">
      <c r="A26" s="660" t="s">
        <v>83</v>
      </c>
      <c r="B26" s="687" t="s">
        <v>450</v>
      </c>
      <c r="C26" s="687"/>
      <c r="D26" s="687"/>
      <c r="E26" s="687"/>
      <c r="F26" s="688"/>
    </row>
    <row r="27" spans="1:6" ht="12.95" customHeight="1" x14ac:dyDescent="0.2">
      <c r="A27" s="660"/>
      <c r="B27" s="570">
        <v>2011</v>
      </c>
      <c r="C27" s="570">
        <v>2012</v>
      </c>
      <c r="D27" s="570">
        <v>2013</v>
      </c>
      <c r="E27" s="571">
        <v>2014</v>
      </c>
      <c r="F27" s="361">
        <v>2015</v>
      </c>
    </row>
    <row r="28" spans="1:6" s="24" customFormat="1" ht="9" customHeight="1" x14ac:dyDescent="0.2">
      <c r="A28" s="486" t="s">
        <v>219</v>
      </c>
      <c r="B28" s="618">
        <f>B29+B30</f>
        <v>3451308</v>
      </c>
      <c r="C28" s="618">
        <f>C29+C30</f>
        <v>3737007</v>
      </c>
      <c r="D28" s="618">
        <f>D29+D30</f>
        <v>3988830</v>
      </c>
      <c r="E28" s="618">
        <f>E29+E30</f>
        <v>4174266</v>
      </c>
      <c r="F28" s="618">
        <f>F29+F30</f>
        <v>3739032</v>
      </c>
    </row>
    <row r="29" spans="1:6" ht="9" customHeight="1" x14ac:dyDescent="0.2">
      <c r="A29" s="201" t="s">
        <v>700</v>
      </c>
      <c r="B29" s="200">
        <v>3101616</v>
      </c>
      <c r="C29" s="200">
        <v>3359835</v>
      </c>
      <c r="D29" s="200">
        <v>3554925</v>
      </c>
      <c r="E29" s="200">
        <v>3702513</v>
      </c>
      <c r="F29" s="200">
        <v>3266354</v>
      </c>
    </row>
    <row r="30" spans="1:6" ht="9" customHeight="1" x14ac:dyDescent="0.2">
      <c r="A30" s="365" t="s">
        <v>701</v>
      </c>
      <c r="B30" s="366">
        <v>349692</v>
      </c>
      <c r="C30" s="366">
        <v>377172</v>
      </c>
      <c r="D30" s="366">
        <v>433905</v>
      </c>
      <c r="E30" s="366">
        <v>471753</v>
      </c>
      <c r="F30" s="366">
        <v>472678</v>
      </c>
    </row>
    <row r="31" spans="1:6" ht="6.95" customHeight="1" x14ac:dyDescent="0.2">
      <c r="A31" s="289" t="s">
        <v>848</v>
      </c>
    </row>
    <row r="34" spans="1:2" ht="9" customHeight="1" x14ac:dyDescent="0.2">
      <c r="B34" s="114"/>
    </row>
    <row r="35" spans="1:2" ht="9" customHeight="1" x14ac:dyDescent="0.2">
      <c r="B35" s="101"/>
    </row>
    <row r="36" spans="1:2" ht="9" customHeight="1" x14ac:dyDescent="0.2">
      <c r="B36" s="53"/>
    </row>
    <row r="37" spans="1:2" ht="6" customHeight="1" x14ac:dyDescent="0.2">
      <c r="B37" s="53"/>
    </row>
    <row r="48" spans="1:2" ht="6.95" customHeight="1" x14ac:dyDescent="0.2">
      <c r="A48" s="289"/>
    </row>
    <row r="49" spans="1:7" ht="9" customHeight="1" x14ac:dyDescent="0.15">
      <c r="A49" s="99" t="s">
        <v>940</v>
      </c>
      <c r="B49" s="125"/>
      <c r="C49" s="125"/>
      <c r="D49" s="125"/>
      <c r="E49" s="125"/>
    </row>
    <row r="50" spans="1:7" ht="12.95" customHeight="1" x14ac:dyDescent="0.2">
      <c r="A50" s="660" t="s">
        <v>533</v>
      </c>
      <c r="B50" s="689" t="s">
        <v>534</v>
      </c>
      <c r="C50" s="689"/>
      <c r="D50" s="689"/>
      <c r="E50" s="689"/>
      <c r="F50" s="690"/>
    </row>
    <row r="51" spans="1:7" ht="12.95" customHeight="1" x14ac:dyDescent="0.2">
      <c r="A51" s="660"/>
      <c r="B51" s="572">
        <v>2011</v>
      </c>
      <c r="C51" s="572">
        <v>2012</v>
      </c>
      <c r="D51" s="572">
        <v>2013</v>
      </c>
      <c r="E51" s="573">
        <v>2014</v>
      </c>
      <c r="F51" s="520">
        <v>2015</v>
      </c>
    </row>
    <row r="52" spans="1:7" ht="9" customHeight="1" x14ac:dyDescent="0.15">
      <c r="A52" s="501" t="s">
        <v>15</v>
      </c>
      <c r="B52" s="619">
        <f>B53+B55+B56+B57</f>
        <v>3451308</v>
      </c>
      <c r="C52" s="619">
        <f>C53+C55+C56+C57</f>
        <v>3737007</v>
      </c>
      <c r="D52" s="619">
        <f>D53+D55+D56+D57</f>
        <v>3988830</v>
      </c>
      <c r="E52" s="619">
        <f>E53+E54+E55+E56+E57</f>
        <v>4174266</v>
      </c>
      <c r="F52" s="619">
        <f>F53+F54+F55+F56+F57</f>
        <v>3739032</v>
      </c>
      <c r="G52" s="126"/>
    </row>
    <row r="53" spans="1:7" ht="9" customHeight="1" x14ac:dyDescent="0.2">
      <c r="A53" s="502" t="s">
        <v>535</v>
      </c>
      <c r="B53" s="200">
        <v>1076860</v>
      </c>
      <c r="C53" s="200">
        <v>1248356</v>
      </c>
      <c r="D53" s="200">
        <v>1266634</v>
      </c>
      <c r="E53" s="200">
        <v>1295541</v>
      </c>
      <c r="F53" s="200">
        <v>1091938</v>
      </c>
      <c r="G53" s="80"/>
    </row>
    <row r="54" spans="1:7" ht="9" customHeight="1" x14ac:dyDescent="0.2">
      <c r="A54" s="502" t="s">
        <v>738</v>
      </c>
      <c r="B54" s="200">
        <v>0</v>
      </c>
      <c r="C54" s="200">
        <v>0</v>
      </c>
      <c r="D54" s="200">
        <v>0</v>
      </c>
      <c r="E54" s="200">
        <v>5</v>
      </c>
      <c r="F54" s="200">
        <v>9</v>
      </c>
      <c r="G54" s="80"/>
    </row>
    <row r="55" spans="1:7" ht="9" customHeight="1" x14ac:dyDescent="0.2">
      <c r="A55" s="502" t="s">
        <v>536</v>
      </c>
      <c r="B55" s="200">
        <v>845715</v>
      </c>
      <c r="C55" s="200">
        <v>946662</v>
      </c>
      <c r="D55" s="200">
        <v>894558</v>
      </c>
      <c r="E55" s="200">
        <v>910678</v>
      </c>
      <c r="F55" s="200">
        <v>899009</v>
      </c>
      <c r="G55" s="80"/>
    </row>
    <row r="56" spans="1:7" ht="9" customHeight="1" x14ac:dyDescent="0.2">
      <c r="A56" s="502" t="s">
        <v>537</v>
      </c>
      <c r="B56" s="200">
        <v>1259970</v>
      </c>
      <c r="C56" s="200">
        <v>1068056</v>
      </c>
      <c r="D56" s="200">
        <v>1297585</v>
      </c>
      <c r="E56" s="200">
        <v>1375257</v>
      </c>
      <c r="F56" s="200">
        <v>1262086</v>
      </c>
      <c r="G56" s="80"/>
    </row>
    <row r="57" spans="1:7" ht="9" customHeight="1" x14ac:dyDescent="0.2">
      <c r="A57" s="503" t="s">
        <v>538</v>
      </c>
      <c r="B57" s="366">
        <v>268763</v>
      </c>
      <c r="C57" s="366">
        <v>473933</v>
      </c>
      <c r="D57" s="366">
        <v>530053</v>
      </c>
      <c r="E57" s="366">
        <v>592785</v>
      </c>
      <c r="F57" s="366">
        <v>485990</v>
      </c>
      <c r="G57" s="80"/>
    </row>
    <row r="58" spans="1:7" ht="6.95" customHeight="1" x14ac:dyDescent="0.2">
      <c r="A58" s="289" t="s">
        <v>849</v>
      </c>
    </row>
    <row r="63" spans="1:7" ht="6" customHeight="1" x14ac:dyDescent="0.2"/>
    <row r="72" spans="1:1" ht="6.95" customHeight="1" x14ac:dyDescent="0.2">
      <c r="A72" s="289"/>
    </row>
  </sheetData>
  <mergeCells count="6">
    <mergeCell ref="A3:A4"/>
    <mergeCell ref="A26:A27"/>
    <mergeCell ref="A50:A51"/>
    <mergeCell ref="B3:F3"/>
    <mergeCell ref="B26:F26"/>
    <mergeCell ref="B50:F50"/>
  </mergeCells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3"/>
  <sheetViews>
    <sheetView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25.7109375" style="25" customWidth="1"/>
    <col min="2" max="6" width="6.7109375" style="25" customWidth="1"/>
    <col min="7" max="16384" width="9.140625" style="25"/>
  </cols>
  <sheetData>
    <row r="1" spans="1:6" ht="9" customHeight="1" x14ac:dyDescent="0.2">
      <c r="A1" s="117" t="s">
        <v>84</v>
      </c>
    </row>
    <row r="2" spans="1:6" ht="8.4499999999999993" customHeight="1" x14ac:dyDescent="0.2">
      <c r="A2" s="99" t="s">
        <v>943</v>
      </c>
    </row>
    <row r="3" spans="1:6" ht="12.95" customHeight="1" x14ac:dyDescent="0.2">
      <c r="A3" s="363" t="s">
        <v>636</v>
      </c>
      <c r="B3" s="570">
        <v>2011</v>
      </c>
      <c r="C3" s="570">
        <v>2012</v>
      </c>
      <c r="D3" s="570">
        <v>2013</v>
      </c>
      <c r="E3" s="571">
        <v>2014</v>
      </c>
      <c r="F3" s="361">
        <v>2015</v>
      </c>
    </row>
    <row r="4" spans="1:6" ht="9" customHeight="1" x14ac:dyDescent="0.2">
      <c r="A4" s="122" t="s">
        <v>85</v>
      </c>
      <c r="B4" s="123">
        <v>14465</v>
      </c>
      <c r="C4" s="123">
        <v>14960</v>
      </c>
      <c r="D4" s="123">
        <v>5835</v>
      </c>
      <c r="E4" s="123">
        <v>5118</v>
      </c>
      <c r="F4" s="123">
        <v>48430.071889999999</v>
      </c>
    </row>
    <row r="5" spans="1:6" ht="9" customHeight="1" x14ac:dyDescent="0.2">
      <c r="A5" s="122" t="s">
        <v>86</v>
      </c>
      <c r="B5" s="123">
        <v>8</v>
      </c>
      <c r="C5" s="123">
        <v>128</v>
      </c>
      <c r="D5" s="123">
        <v>169</v>
      </c>
      <c r="E5" s="123">
        <v>15</v>
      </c>
      <c r="F5" s="123">
        <v>14.218109999999999</v>
      </c>
    </row>
    <row r="6" spans="1:6" ht="9" customHeight="1" x14ac:dyDescent="0.2">
      <c r="A6" s="122" t="s">
        <v>426</v>
      </c>
      <c r="B6" s="123">
        <v>50580</v>
      </c>
      <c r="C6" s="123">
        <v>37731</v>
      </c>
      <c r="D6" s="123">
        <v>29583</v>
      </c>
      <c r="E6" s="123">
        <v>29955</v>
      </c>
      <c r="F6" s="123">
        <v>27689.777899999997</v>
      </c>
    </row>
    <row r="7" spans="1:6" ht="9" customHeight="1" x14ac:dyDescent="0.2">
      <c r="A7" s="122" t="s">
        <v>87</v>
      </c>
      <c r="B7" s="123">
        <v>556653</v>
      </c>
      <c r="C7" s="123">
        <v>605167</v>
      </c>
      <c r="D7" s="123">
        <v>667248</v>
      </c>
      <c r="E7" s="123">
        <v>727808</v>
      </c>
      <c r="F7" s="123">
        <v>737832.91041999985</v>
      </c>
    </row>
    <row r="8" spans="1:6" ht="9" customHeight="1" x14ac:dyDescent="0.2">
      <c r="A8" s="122" t="s">
        <v>88</v>
      </c>
      <c r="B8" s="123">
        <v>2118</v>
      </c>
      <c r="C8" s="123">
        <v>2968</v>
      </c>
      <c r="D8" s="123">
        <v>3001</v>
      </c>
      <c r="E8" s="123">
        <v>2712</v>
      </c>
      <c r="F8" s="123">
        <v>2816.0502400000005</v>
      </c>
    </row>
    <row r="9" spans="1:6" ht="9" customHeight="1" x14ac:dyDescent="0.2">
      <c r="A9" s="122" t="s">
        <v>427</v>
      </c>
      <c r="B9" s="123">
        <v>2373</v>
      </c>
      <c r="C9" s="123">
        <v>2443</v>
      </c>
      <c r="D9" s="123">
        <v>2563</v>
      </c>
      <c r="E9" s="123">
        <v>4281</v>
      </c>
      <c r="F9" s="123">
        <v>2413.6638399999997</v>
      </c>
    </row>
    <row r="10" spans="1:6" ht="9" customHeight="1" x14ac:dyDescent="0.2">
      <c r="A10" s="122" t="s">
        <v>428</v>
      </c>
      <c r="B10" s="123">
        <v>323497</v>
      </c>
      <c r="C10" s="123">
        <v>381431</v>
      </c>
      <c r="D10" s="123">
        <v>422219</v>
      </c>
      <c r="E10" s="123">
        <v>417730</v>
      </c>
      <c r="F10" s="123">
        <v>492665.47723999998</v>
      </c>
    </row>
    <row r="11" spans="1:6" ht="9" customHeight="1" x14ac:dyDescent="0.2">
      <c r="A11" s="122" t="s">
        <v>429</v>
      </c>
      <c r="B11" s="123">
        <v>124965</v>
      </c>
      <c r="C11" s="123">
        <v>143008</v>
      </c>
      <c r="D11" s="123">
        <v>156775</v>
      </c>
      <c r="E11" s="123">
        <v>156105</v>
      </c>
      <c r="F11" s="123">
        <v>176729.81570999997</v>
      </c>
    </row>
    <row r="12" spans="1:6" ht="9" customHeight="1" x14ac:dyDescent="0.2">
      <c r="A12" s="122" t="s">
        <v>430</v>
      </c>
      <c r="B12" s="123">
        <v>136273</v>
      </c>
      <c r="C12" s="123">
        <v>137948</v>
      </c>
      <c r="D12" s="123">
        <v>148946</v>
      </c>
      <c r="E12" s="123">
        <v>161092</v>
      </c>
      <c r="F12" s="123">
        <v>160828.25760999997</v>
      </c>
    </row>
    <row r="13" spans="1:6" ht="9" customHeight="1" x14ac:dyDescent="0.2">
      <c r="A13" s="122" t="s">
        <v>89</v>
      </c>
      <c r="B13" s="123">
        <v>0</v>
      </c>
      <c r="C13" s="123">
        <v>144</v>
      </c>
      <c r="D13" s="123">
        <v>228</v>
      </c>
      <c r="E13" s="123">
        <v>162</v>
      </c>
      <c r="F13" s="123">
        <v>153.31611999999998</v>
      </c>
    </row>
    <row r="14" spans="1:6" ht="9" customHeight="1" x14ac:dyDescent="0.2">
      <c r="A14" s="122" t="s">
        <v>633</v>
      </c>
      <c r="B14" s="123">
        <v>146913</v>
      </c>
      <c r="C14" s="123">
        <v>155735</v>
      </c>
      <c r="D14" s="123">
        <v>169817</v>
      </c>
      <c r="E14" s="123">
        <v>206599</v>
      </c>
      <c r="F14" s="123">
        <v>226476.34281</v>
      </c>
    </row>
    <row r="15" spans="1:6" ht="9" customHeight="1" x14ac:dyDescent="0.2">
      <c r="A15" s="122" t="s">
        <v>451</v>
      </c>
      <c r="B15" s="123">
        <v>24</v>
      </c>
      <c r="C15" s="123">
        <v>26</v>
      </c>
      <c r="D15" s="123">
        <v>71</v>
      </c>
      <c r="E15" s="123">
        <v>926</v>
      </c>
      <c r="F15" s="123">
        <v>0</v>
      </c>
    </row>
    <row r="16" spans="1:6" ht="9" customHeight="1" x14ac:dyDescent="0.2">
      <c r="A16" s="122" t="s">
        <v>637</v>
      </c>
      <c r="B16" s="123">
        <v>101713</v>
      </c>
      <c r="C16" s="123">
        <v>63478</v>
      </c>
      <c r="D16" s="123">
        <v>28476</v>
      </c>
      <c r="E16" s="123">
        <v>98610</v>
      </c>
      <c r="F16" s="123">
        <v>81141.043799999999</v>
      </c>
    </row>
    <row r="17" spans="1:6" ht="9" customHeight="1" x14ac:dyDescent="0.2">
      <c r="A17" s="497" t="s">
        <v>702</v>
      </c>
      <c r="B17" s="498">
        <f>SUM(B4:B16)</f>
        <v>1459582</v>
      </c>
      <c r="C17" s="498">
        <f>SUM(C4:C16)</f>
        <v>1545167</v>
      </c>
      <c r="D17" s="498">
        <f>SUM(D4:D16)</f>
        <v>1634931</v>
      </c>
      <c r="E17" s="498">
        <f>SUM(E4:E16)</f>
        <v>1811113</v>
      </c>
      <c r="F17" s="498">
        <f>SUM(F4:F16)</f>
        <v>1957190.9456900002</v>
      </c>
    </row>
    <row r="18" spans="1:6" ht="9" customHeight="1" x14ac:dyDescent="0.2">
      <c r="A18" s="499" t="s">
        <v>703</v>
      </c>
      <c r="B18" s="500">
        <v>0</v>
      </c>
      <c r="C18" s="500">
        <v>0</v>
      </c>
      <c r="D18" s="500">
        <v>1437577</v>
      </c>
      <c r="E18" s="500">
        <v>1680504</v>
      </c>
      <c r="F18" s="500">
        <v>1626216.66216334</v>
      </c>
    </row>
    <row r="19" spans="1:6" ht="9" customHeight="1" x14ac:dyDescent="0.2">
      <c r="A19" s="490" t="s">
        <v>639</v>
      </c>
      <c r="B19" s="491">
        <f t="shared" ref="B19:C19" si="0">B17+B18</f>
        <v>1459582</v>
      </c>
      <c r="C19" s="491">
        <f t="shared" si="0"/>
        <v>1545167</v>
      </c>
      <c r="D19" s="491">
        <f>D17+D18</f>
        <v>3072508</v>
      </c>
      <c r="E19" s="491">
        <f>E17+E18</f>
        <v>3491617</v>
      </c>
      <c r="F19" s="491">
        <f>F17+F18</f>
        <v>3583407.60785334</v>
      </c>
    </row>
    <row r="20" spans="1:6" ht="9" customHeight="1" x14ac:dyDescent="0.2">
      <c r="A20" s="490" t="s">
        <v>640</v>
      </c>
      <c r="B20" s="491">
        <f>B21-B19</f>
        <v>32308</v>
      </c>
      <c r="C20" s="491">
        <f>C21-C19</f>
        <v>53017</v>
      </c>
      <c r="D20" s="491">
        <v>48924</v>
      </c>
      <c r="E20" s="491">
        <v>49672</v>
      </c>
      <c r="F20" s="491">
        <v>48143.128491207499</v>
      </c>
    </row>
    <row r="21" spans="1:6" ht="9" customHeight="1" x14ac:dyDescent="0.2">
      <c r="A21" s="492" t="s">
        <v>638</v>
      </c>
      <c r="B21" s="493">
        <v>1491890</v>
      </c>
      <c r="C21" s="493">
        <v>1598184</v>
      </c>
      <c r="D21" s="493">
        <f>D19+D20</f>
        <v>3121432</v>
      </c>
      <c r="E21" s="493">
        <f>E19+E20</f>
        <v>3541289</v>
      </c>
      <c r="F21" s="493">
        <f>F19+F20</f>
        <v>3631550.7363445475</v>
      </c>
    </row>
    <row r="22" spans="1:6" ht="6.95" customHeight="1" x14ac:dyDescent="0.2">
      <c r="A22" s="289" t="s">
        <v>850</v>
      </c>
    </row>
    <row r="23" spans="1:6" ht="6.95" customHeight="1" x14ac:dyDescent="0.2">
      <c r="A23" s="289" t="s">
        <v>851</v>
      </c>
    </row>
  </sheetData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5"/>
  <sheetViews>
    <sheetView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7.5703125" style="25" customWidth="1"/>
    <col min="2" max="7" width="7.28515625" style="25" customWidth="1"/>
    <col min="8" max="8" width="8.140625" style="25" customWidth="1"/>
    <col min="9" max="16384" width="9.140625" style="25"/>
  </cols>
  <sheetData>
    <row r="1" spans="1:8" ht="9" customHeight="1" x14ac:dyDescent="0.2">
      <c r="A1" s="99" t="s">
        <v>944</v>
      </c>
    </row>
    <row r="2" spans="1:8" ht="12.95" customHeight="1" x14ac:dyDescent="0.2">
      <c r="A2" s="691" t="s">
        <v>342</v>
      </c>
      <c r="B2" s="692" t="s">
        <v>420</v>
      </c>
      <c r="C2" s="692"/>
      <c r="D2" s="692"/>
      <c r="E2" s="692"/>
      <c r="F2" s="692"/>
      <c r="G2" s="692"/>
      <c r="H2" s="693"/>
    </row>
    <row r="3" spans="1:8" ht="12.95" customHeight="1" x14ac:dyDescent="0.2">
      <c r="A3" s="691"/>
      <c r="B3" s="280" t="s">
        <v>421</v>
      </c>
      <c r="C3" s="280" t="s">
        <v>422</v>
      </c>
      <c r="D3" s="280" t="s">
        <v>423</v>
      </c>
      <c r="E3" s="280" t="s">
        <v>424</v>
      </c>
      <c r="F3" s="280" t="s">
        <v>425</v>
      </c>
      <c r="G3" s="280" t="s">
        <v>594</v>
      </c>
      <c r="H3" s="384" t="s">
        <v>15</v>
      </c>
    </row>
    <row r="4" spans="1:8" ht="9" customHeight="1" x14ac:dyDescent="0.2">
      <c r="A4" s="574">
        <v>2011</v>
      </c>
      <c r="B4" s="200">
        <v>1263295</v>
      </c>
      <c r="C4" s="200">
        <v>1209</v>
      </c>
      <c r="D4" s="200">
        <v>3277</v>
      </c>
      <c r="E4" s="200">
        <v>7379</v>
      </c>
      <c r="F4" s="200">
        <v>6092</v>
      </c>
      <c r="G4" s="200">
        <v>1189989</v>
      </c>
      <c r="H4" s="228">
        <f>SUM(B4:G4)</f>
        <v>2471241</v>
      </c>
    </row>
    <row r="5" spans="1:8" ht="9" customHeight="1" x14ac:dyDescent="0.2">
      <c r="A5" s="574">
        <v>2012</v>
      </c>
      <c r="B5" s="200">
        <v>1303111</v>
      </c>
      <c r="C5" s="200">
        <v>1073</v>
      </c>
      <c r="D5" s="200">
        <v>3004</v>
      </c>
      <c r="E5" s="200">
        <v>3910</v>
      </c>
      <c r="F5" s="200">
        <v>0</v>
      </c>
      <c r="G5" s="200">
        <v>1244442</v>
      </c>
      <c r="H5" s="228">
        <f>SUM(B5:G5)</f>
        <v>2555540</v>
      </c>
    </row>
    <row r="6" spans="1:8" ht="9" customHeight="1" x14ac:dyDescent="0.2">
      <c r="A6" s="574">
        <v>2013</v>
      </c>
      <c r="B6" s="200">
        <v>1399946</v>
      </c>
      <c r="C6" s="200">
        <v>1103</v>
      </c>
      <c r="D6" s="200">
        <v>3277</v>
      </c>
      <c r="E6" s="200">
        <v>201</v>
      </c>
      <c r="F6" s="200">
        <v>0</v>
      </c>
      <c r="G6" s="200">
        <v>1338762</v>
      </c>
      <c r="H6" s="228">
        <f>SUM(B6:G6)</f>
        <v>2743289</v>
      </c>
    </row>
    <row r="7" spans="1:8" ht="9" customHeight="1" x14ac:dyDescent="0.2">
      <c r="A7" s="574">
        <v>2014</v>
      </c>
      <c r="B7" s="200">
        <v>1462423.0401599999</v>
      </c>
      <c r="C7" s="200">
        <v>1049.0850499999999</v>
      </c>
      <c r="D7" s="200">
        <v>3003.7914500000002</v>
      </c>
      <c r="E7" s="200">
        <v>0</v>
      </c>
      <c r="F7" s="200">
        <v>0</v>
      </c>
      <c r="G7" s="200">
        <v>1442017.1693399998</v>
      </c>
      <c r="H7" s="228">
        <f>SUM(B7:G7)</f>
        <v>2908493.0859999997</v>
      </c>
    </row>
    <row r="8" spans="1:8" ht="9" customHeight="1" x14ac:dyDescent="0.2">
      <c r="A8" s="575">
        <v>2015</v>
      </c>
      <c r="B8" s="366">
        <v>1434190.2559100001</v>
      </c>
      <c r="C8" s="366">
        <v>1293.9147399999999</v>
      </c>
      <c r="D8" s="366">
        <v>2457.6461200000003</v>
      </c>
      <c r="E8" s="366">
        <v>1547.81177</v>
      </c>
      <c r="F8" s="366">
        <v>1878.7762399999999</v>
      </c>
      <c r="G8" s="366">
        <v>1418740.2378800001</v>
      </c>
      <c r="H8" s="385">
        <f>SUM(B8:G8)</f>
        <v>2860108.6426600004</v>
      </c>
    </row>
    <row r="9" spans="1:8" ht="6.95" customHeight="1" x14ac:dyDescent="0.2">
      <c r="A9" s="289" t="s">
        <v>852</v>
      </c>
    </row>
    <row r="10" spans="1:8" ht="9" customHeight="1" x14ac:dyDescent="0.2">
      <c r="A10" s="24"/>
    </row>
    <row r="12" spans="1:8" ht="9" customHeight="1" x14ac:dyDescent="0.2">
      <c r="B12" s="294"/>
      <c r="C12" s="632" t="s">
        <v>421</v>
      </c>
      <c r="D12" s="632" t="s">
        <v>594</v>
      </c>
      <c r="E12" s="632" t="s">
        <v>20</v>
      </c>
    </row>
    <row r="13" spans="1:8" ht="6" customHeight="1" x14ac:dyDescent="0.2">
      <c r="B13" s="292">
        <f>A4</f>
        <v>2011</v>
      </c>
      <c r="C13" s="633">
        <f>B4</f>
        <v>1263295</v>
      </c>
      <c r="D13" s="633">
        <f>G4</f>
        <v>1189989</v>
      </c>
      <c r="E13" s="633">
        <f>C4+D4+E4+F4</f>
        <v>17957</v>
      </c>
    </row>
    <row r="14" spans="1:8" ht="9" customHeight="1" x14ac:dyDescent="0.2">
      <c r="B14" s="292">
        <f t="shared" ref="B14:C17" si="0">A5</f>
        <v>2012</v>
      </c>
      <c r="C14" s="633">
        <f>B5</f>
        <v>1303111</v>
      </c>
      <c r="D14" s="633">
        <f>G5</f>
        <v>1244442</v>
      </c>
      <c r="E14" s="633">
        <f>C5+D5+E5+F5</f>
        <v>7987</v>
      </c>
    </row>
    <row r="15" spans="1:8" ht="6.95" customHeight="1" x14ac:dyDescent="0.2">
      <c r="B15" s="292">
        <f t="shared" si="0"/>
        <v>2013</v>
      </c>
      <c r="C15" s="633">
        <f t="shared" si="0"/>
        <v>1399946</v>
      </c>
      <c r="D15" s="633">
        <f>G6</f>
        <v>1338762</v>
      </c>
      <c r="E15" s="633">
        <f>C6+D6+E6+F6</f>
        <v>4581</v>
      </c>
    </row>
    <row r="16" spans="1:8" ht="9" customHeight="1" x14ac:dyDescent="0.2">
      <c r="B16" s="292">
        <f t="shared" si="0"/>
        <v>2014</v>
      </c>
      <c r="C16" s="633">
        <f t="shared" si="0"/>
        <v>1462423.0401599999</v>
      </c>
      <c r="D16" s="633">
        <f>G7</f>
        <v>1442017.1693399998</v>
      </c>
      <c r="E16" s="633">
        <f>C7+D7+E7+F7</f>
        <v>4052.8765000000003</v>
      </c>
    </row>
    <row r="17" spans="1:5" ht="9" customHeight="1" x14ac:dyDescent="0.2">
      <c r="B17" s="292">
        <f t="shared" si="0"/>
        <v>2015</v>
      </c>
      <c r="C17" s="633">
        <f t="shared" si="0"/>
        <v>1434190.2559100001</v>
      </c>
      <c r="D17" s="633">
        <f>G8</f>
        <v>1418740.2378800001</v>
      </c>
      <c r="E17" s="633">
        <f>C8+D8+E8+F8</f>
        <v>7178.1488700000009</v>
      </c>
    </row>
    <row r="23" spans="1:5" ht="3.95" customHeight="1" x14ac:dyDescent="0.2"/>
    <row r="24" spans="1:5" ht="6.95" customHeight="1" x14ac:dyDescent="0.2">
      <c r="A24" s="289"/>
    </row>
    <row r="25" spans="1:5" ht="6.95" customHeight="1" x14ac:dyDescent="0.2">
      <c r="A25" s="289"/>
    </row>
  </sheetData>
  <mergeCells count="2">
    <mergeCell ref="A2:A3"/>
    <mergeCell ref="B2:H2"/>
  </mergeCells>
  <pageMargins left="0.47244094488188981" right="0.47244094488188981" top="0.39370078740157483" bottom="0.43307086614173229" header="0.19685039370078741" footer="0"/>
  <pageSetup paperSize="19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1"/>
  <sheetViews>
    <sheetView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19.7109375" style="25" customWidth="1"/>
    <col min="2" max="2" width="9.5703125" style="25" customWidth="1"/>
    <col min="3" max="3" width="19.7109375" style="25" customWidth="1"/>
    <col min="4" max="4" width="10.28515625" style="25" customWidth="1"/>
    <col min="5" max="16384" width="9.140625" style="25"/>
  </cols>
  <sheetData>
    <row r="1" spans="1:4" ht="9.9499999999999993" customHeight="1" x14ac:dyDescent="0.2">
      <c r="A1" s="1" t="s">
        <v>200</v>
      </c>
    </row>
    <row r="2" spans="1:4" ht="9.9499999999999993" customHeight="1" x14ac:dyDescent="0.2">
      <c r="A2" s="53" t="s">
        <v>815</v>
      </c>
      <c r="B2" s="53"/>
      <c r="C2" s="53"/>
      <c r="D2" s="313" t="s">
        <v>278</v>
      </c>
    </row>
    <row r="3" spans="1:4" s="127" customFormat="1" ht="12.95" customHeight="1" x14ac:dyDescent="0.2">
      <c r="A3" s="322" t="s">
        <v>345</v>
      </c>
      <c r="B3" s="323" t="s">
        <v>750</v>
      </c>
      <c r="C3" s="323" t="s">
        <v>346</v>
      </c>
      <c r="D3" s="324" t="s">
        <v>750</v>
      </c>
    </row>
    <row r="4" spans="1:4" ht="9" customHeight="1" x14ac:dyDescent="0.2">
      <c r="A4" s="639" t="s">
        <v>211</v>
      </c>
      <c r="B4" s="645">
        <f>D4+D5+D6+D7+D8+D9</f>
        <v>3314.3</v>
      </c>
      <c r="C4" s="325" t="s">
        <v>378</v>
      </c>
      <c r="D4" s="326">
        <v>1109.4000000000001</v>
      </c>
    </row>
    <row r="5" spans="1:4" ht="9" customHeight="1" x14ac:dyDescent="0.2">
      <c r="A5" s="640"/>
      <c r="B5" s="647"/>
      <c r="C5" s="327" t="s">
        <v>374</v>
      </c>
      <c r="D5" s="328">
        <v>129.5</v>
      </c>
    </row>
    <row r="6" spans="1:4" ht="9" customHeight="1" x14ac:dyDescent="0.2">
      <c r="A6" s="640"/>
      <c r="B6" s="647"/>
      <c r="C6" s="327" t="s">
        <v>375</v>
      </c>
      <c r="D6" s="328">
        <v>469.6</v>
      </c>
    </row>
    <row r="7" spans="1:4" ht="9" customHeight="1" x14ac:dyDescent="0.2">
      <c r="A7" s="640"/>
      <c r="B7" s="647"/>
      <c r="C7" s="327" t="s">
        <v>376</v>
      </c>
      <c r="D7" s="328">
        <v>808.8</v>
      </c>
    </row>
    <row r="8" spans="1:4" ht="9" customHeight="1" x14ac:dyDescent="0.2">
      <c r="A8" s="640"/>
      <c r="B8" s="647"/>
      <c r="C8" s="327" t="s">
        <v>377</v>
      </c>
      <c r="D8" s="328">
        <v>637.70000000000005</v>
      </c>
    </row>
    <row r="9" spans="1:4" ht="9" customHeight="1" x14ac:dyDescent="0.2">
      <c r="A9" s="641"/>
      <c r="B9" s="646"/>
      <c r="C9" s="329" t="s">
        <v>379</v>
      </c>
      <c r="D9" s="330">
        <v>159.30000000000001</v>
      </c>
    </row>
    <row r="10" spans="1:4" ht="9" customHeight="1" x14ac:dyDescent="0.2">
      <c r="A10" s="639" t="s">
        <v>352</v>
      </c>
      <c r="B10" s="645">
        <f>D10+D11</f>
        <v>2678</v>
      </c>
      <c r="C10" s="325" t="s">
        <v>372</v>
      </c>
      <c r="D10" s="326">
        <v>2509.1</v>
      </c>
    </row>
    <row r="11" spans="1:4" ht="9" customHeight="1" x14ac:dyDescent="0.2">
      <c r="A11" s="641"/>
      <c r="B11" s="646"/>
      <c r="C11" s="329" t="s">
        <v>373</v>
      </c>
      <c r="D11" s="330">
        <v>168.9</v>
      </c>
    </row>
    <row r="12" spans="1:4" ht="9" customHeight="1" x14ac:dyDescent="0.2">
      <c r="A12" s="331" t="s">
        <v>349</v>
      </c>
      <c r="B12" s="332">
        <f>D12</f>
        <v>2223</v>
      </c>
      <c r="C12" s="333" t="s">
        <v>364</v>
      </c>
      <c r="D12" s="334">
        <v>2223</v>
      </c>
    </row>
    <row r="13" spans="1:4" ht="9" customHeight="1" x14ac:dyDescent="0.2">
      <c r="A13" s="639" t="s">
        <v>213</v>
      </c>
      <c r="B13" s="642">
        <f>D13+D14+D15+D16+D17</f>
        <v>2222.9</v>
      </c>
      <c r="C13" s="325" t="s">
        <v>384</v>
      </c>
      <c r="D13" s="335">
        <v>752.7</v>
      </c>
    </row>
    <row r="14" spans="1:4" ht="9" customHeight="1" x14ac:dyDescent="0.2">
      <c r="A14" s="640"/>
      <c r="B14" s="643"/>
      <c r="C14" s="327" t="s">
        <v>385</v>
      </c>
      <c r="D14" s="336">
        <v>407.1</v>
      </c>
    </row>
    <row r="15" spans="1:4" ht="9" customHeight="1" x14ac:dyDescent="0.2">
      <c r="A15" s="640"/>
      <c r="B15" s="643"/>
      <c r="C15" s="327" t="s">
        <v>386</v>
      </c>
      <c r="D15" s="336">
        <v>822.5</v>
      </c>
    </row>
    <row r="16" spans="1:4" ht="9" customHeight="1" x14ac:dyDescent="0.2">
      <c r="A16" s="640"/>
      <c r="B16" s="643"/>
      <c r="C16" s="327" t="s">
        <v>387</v>
      </c>
      <c r="D16" s="336">
        <v>105.1</v>
      </c>
    </row>
    <row r="17" spans="1:4" ht="9" customHeight="1" x14ac:dyDescent="0.2">
      <c r="A17" s="641"/>
      <c r="B17" s="644"/>
      <c r="C17" s="329" t="s">
        <v>388</v>
      </c>
      <c r="D17" s="337">
        <v>135.5</v>
      </c>
    </row>
    <row r="18" spans="1:4" ht="9" customHeight="1" x14ac:dyDescent="0.2">
      <c r="A18" s="639" t="s">
        <v>214</v>
      </c>
      <c r="B18" s="642">
        <f>D18+D19+D20+D21</f>
        <v>2013.5</v>
      </c>
      <c r="C18" s="325" t="s">
        <v>380</v>
      </c>
      <c r="D18" s="326">
        <v>1694.4</v>
      </c>
    </row>
    <row r="19" spans="1:4" ht="9" customHeight="1" x14ac:dyDescent="0.2">
      <c r="A19" s="640"/>
      <c r="B19" s="643"/>
      <c r="C19" s="327" t="s">
        <v>381</v>
      </c>
      <c r="D19" s="328">
        <v>155.1</v>
      </c>
    </row>
    <row r="20" spans="1:4" ht="9" customHeight="1" x14ac:dyDescent="0.2">
      <c r="A20" s="640"/>
      <c r="B20" s="643"/>
      <c r="C20" s="327" t="s">
        <v>382</v>
      </c>
      <c r="D20" s="336">
        <v>74.599999999999994</v>
      </c>
    </row>
    <row r="21" spans="1:4" ht="9" customHeight="1" x14ac:dyDescent="0.2">
      <c r="A21" s="641"/>
      <c r="B21" s="644"/>
      <c r="C21" s="329" t="s">
        <v>383</v>
      </c>
      <c r="D21" s="337">
        <v>89.4</v>
      </c>
    </row>
    <row r="22" spans="1:4" ht="9" customHeight="1" x14ac:dyDescent="0.2">
      <c r="A22" s="331" t="s">
        <v>353</v>
      </c>
      <c r="B22" s="338">
        <f>D22</f>
        <v>1963</v>
      </c>
      <c r="C22" s="333" t="s">
        <v>389</v>
      </c>
      <c r="D22" s="339">
        <v>1963</v>
      </c>
    </row>
    <row r="23" spans="1:4" ht="9" customHeight="1" x14ac:dyDescent="0.2">
      <c r="A23" s="331" t="s">
        <v>354</v>
      </c>
      <c r="B23" s="338">
        <f>D23</f>
        <v>1951</v>
      </c>
      <c r="C23" s="333" t="s">
        <v>394</v>
      </c>
      <c r="D23" s="339">
        <v>1951</v>
      </c>
    </row>
    <row r="24" spans="1:4" ht="9.9499999999999993" customHeight="1" x14ac:dyDescent="0.2">
      <c r="A24" s="53" t="s">
        <v>815</v>
      </c>
      <c r="B24" s="53"/>
      <c r="C24" s="53"/>
      <c r="D24" s="313" t="s">
        <v>278</v>
      </c>
    </row>
    <row r="25" spans="1:4" s="127" customFormat="1" ht="12.95" customHeight="1" x14ac:dyDescent="0.2">
      <c r="A25" s="322" t="s">
        <v>345</v>
      </c>
      <c r="B25" s="323" t="s">
        <v>750</v>
      </c>
      <c r="C25" s="323" t="s">
        <v>346</v>
      </c>
      <c r="D25" s="324" t="s">
        <v>750</v>
      </c>
    </row>
    <row r="26" spans="1:4" ht="8.4499999999999993" customHeight="1" x14ac:dyDescent="0.2">
      <c r="A26" s="639" t="s">
        <v>351</v>
      </c>
      <c r="B26" s="645">
        <f>D26+D27</f>
        <v>1823.5</v>
      </c>
      <c r="C26" s="325" t="s">
        <v>370</v>
      </c>
      <c r="D26" s="326">
        <v>1670.8</v>
      </c>
    </row>
    <row r="27" spans="1:4" ht="8.4499999999999993" customHeight="1" x14ac:dyDescent="0.2">
      <c r="A27" s="641"/>
      <c r="B27" s="646"/>
      <c r="C27" s="329" t="s">
        <v>371</v>
      </c>
      <c r="D27" s="330">
        <v>152.69999999999999</v>
      </c>
    </row>
    <row r="28" spans="1:4" ht="8.4499999999999993" customHeight="1" x14ac:dyDescent="0.2">
      <c r="A28" s="639" t="s">
        <v>350</v>
      </c>
      <c r="B28" s="645">
        <f>D28+D29+D30+D31+D32+D33</f>
        <v>1765.0000000000002</v>
      </c>
      <c r="C28" s="340" t="s">
        <v>365</v>
      </c>
      <c r="D28" s="326">
        <v>112.2</v>
      </c>
    </row>
    <row r="29" spans="1:4" ht="8.4499999999999993" customHeight="1" x14ac:dyDescent="0.2">
      <c r="A29" s="640"/>
      <c r="B29" s="647"/>
      <c r="C29" s="327" t="s">
        <v>350</v>
      </c>
      <c r="D29" s="328">
        <v>562.79999999999995</v>
      </c>
    </row>
    <row r="30" spans="1:4" ht="8.4499999999999993" customHeight="1" x14ac:dyDescent="0.2">
      <c r="A30" s="640"/>
      <c r="B30" s="647"/>
      <c r="C30" s="327" t="s">
        <v>366</v>
      </c>
      <c r="D30" s="328">
        <v>250.2</v>
      </c>
    </row>
    <row r="31" spans="1:4" ht="8.4499999999999993" customHeight="1" x14ac:dyDescent="0.2">
      <c r="A31" s="640"/>
      <c r="B31" s="647"/>
      <c r="C31" s="327" t="s">
        <v>367</v>
      </c>
      <c r="D31" s="328">
        <v>327.2</v>
      </c>
    </row>
    <row r="32" spans="1:4" ht="8.4499999999999993" customHeight="1" x14ac:dyDescent="0.2">
      <c r="A32" s="640"/>
      <c r="B32" s="647"/>
      <c r="C32" s="327" t="s">
        <v>368</v>
      </c>
      <c r="D32" s="328">
        <v>99.4</v>
      </c>
    </row>
    <row r="33" spans="1:4" ht="8.4499999999999993" customHeight="1" x14ac:dyDescent="0.2">
      <c r="A33" s="641"/>
      <c r="B33" s="646"/>
      <c r="C33" s="329" t="s">
        <v>369</v>
      </c>
      <c r="D33" s="330">
        <v>413.2</v>
      </c>
    </row>
    <row r="34" spans="1:4" ht="8.4499999999999993" customHeight="1" x14ac:dyDescent="0.2">
      <c r="A34" s="639" t="s">
        <v>212</v>
      </c>
      <c r="B34" s="642">
        <f>D34+D35</f>
        <v>1749.9</v>
      </c>
      <c r="C34" s="325" t="s">
        <v>400</v>
      </c>
      <c r="D34" s="335">
        <v>820</v>
      </c>
    </row>
    <row r="35" spans="1:4" ht="8.4499999999999993" customHeight="1" x14ac:dyDescent="0.2">
      <c r="A35" s="641"/>
      <c r="B35" s="644"/>
      <c r="C35" s="329" t="s">
        <v>401</v>
      </c>
      <c r="D35" s="337">
        <v>929.9</v>
      </c>
    </row>
    <row r="36" spans="1:4" ht="8.4499999999999993" customHeight="1" x14ac:dyDescent="0.2">
      <c r="A36" s="639" t="s">
        <v>356</v>
      </c>
      <c r="B36" s="642">
        <f>D36+D37+D38+D39+D40+D41</f>
        <v>1528.3000000000002</v>
      </c>
      <c r="C36" s="340" t="s">
        <v>402</v>
      </c>
      <c r="D36" s="335">
        <v>292.10000000000002</v>
      </c>
    </row>
    <row r="37" spans="1:4" ht="8.4499999999999993" customHeight="1" x14ac:dyDescent="0.2">
      <c r="A37" s="640"/>
      <c r="B37" s="643"/>
      <c r="C37" s="327" t="s">
        <v>403</v>
      </c>
      <c r="D37" s="336">
        <v>787.2</v>
      </c>
    </row>
    <row r="38" spans="1:4" ht="8.4499999999999993" customHeight="1" x14ac:dyDescent="0.2">
      <c r="A38" s="640"/>
      <c r="B38" s="643"/>
      <c r="C38" s="327" t="s">
        <v>404</v>
      </c>
      <c r="D38" s="336">
        <v>245.3</v>
      </c>
    </row>
    <row r="39" spans="1:4" ht="8.4499999999999993" customHeight="1" x14ac:dyDescent="0.2">
      <c r="A39" s="640"/>
      <c r="B39" s="643"/>
      <c r="C39" s="327" t="s">
        <v>405</v>
      </c>
      <c r="D39" s="336">
        <v>77.400000000000006</v>
      </c>
    </row>
    <row r="40" spans="1:4" ht="8.4499999999999993" customHeight="1" x14ac:dyDescent="0.2">
      <c r="A40" s="640"/>
      <c r="B40" s="643"/>
      <c r="C40" s="327" t="s">
        <v>406</v>
      </c>
      <c r="D40" s="328">
        <v>41.3</v>
      </c>
    </row>
    <row r="41" spans="1:4" ht="8.4499999999999993" customHeight="1" x14ac:dyDescent="0.2">
      <c r="A41" s="641"/>
      <c r="B41" s="644"/>
      <c r="C41" s="329" t="s">
        <v>407</v>
      </c>
      <c r="D41" s="330">
        <v>85</v>
      </c>
    </row>
    <row r="42" spans="1:4" ht="8.4499999999999993" customHeight="1" x14ac:dyDescent="0.2">
      <c r="A42" s="639" t="s">
        <v>348</v>
      </c>
      <c r="B42" s="645">
        <f>D42+D43+D44+D45+D46+D47</f>
        <v>1461.4</v>
      </c>
      <c r="C42" s="340" t="s">
        <v>358</v>
      </c>
      <c r="D42" s="326">
        <v>148.9</v>
      </c>
    </row>
    <row r="43" spans="1:4" ht="8.4499999999999993" customHeight="1" x14ac:dyDescent="0.2">
      <c r="A43" s="640"/>
      <c r="B43" s="647"/>
      <c r="C43" s="327" t="s">
        <v>359</v>
      </c>
      <c r="D43" s="328">
        <v>329.1</v>
      </c>
    </row>
    <row r="44" spans="1:4" ht="8.4499999999999993" customHeight="1" x14ac:dyDescent="0.2">
      <c r="A44" s="640"/>
      <c r="B44" s="647"/>
      <c r="C44" s="327" t="s">
        <v>361</v>
      </c>
      <c r="D44" s="328">
        <v>83.1</v>
      </c>
    </row>
    <row r="45" spans="1:4" ht="8.4499999999999993" customHeight="1" x14ac:dyDescent="0.2">
      <c r="A45" s="640"/>
      <c r="B45" s="647"/>
      <c r="C45" s="327" t="s">
        <v>360</v>
      </c>
      <c r="D45" s="328">
        <v>626.9</v>
      </c>
    </row>
    <row r="46" spans="1:4" ht="8.4499999999999993" customHeight="1" x14ac:dyDescent="0.2">
      <c r="A46" s="640"/>
      <c r="B46" s="647"/>
      <c r="C46" s="327" t="s">
        <v>362</v>
      </c>
      <c r="D46" s="328">
        <v>130.69999999999999</v>
      </c>
    </row>
    <row r="47" spans="1:4" ht="8.4499999999999993" customHeight="1" x14ac:dyDescent="0.2">
      <c r="A47" s="641"/>
      <c r="B47" s="646"/>
      <c r="C47" s="329" t="s">
        <v>363</v>
      </c>
      <c r="D47" s="330">
        <v>142.69999999999999</v>
      </c>
    </row>
    <row r="48" spans="1:4" ht="9.9499999999999993" customHeight="1" x14ac:dyDescent="0.2">
      <c r="A48" s="53" t="s">
        <v>815</v>
      </c>
      <c r="B48" s="53"/>
      <c r="C48" s="53"/>
      <c r="D48" s="313" t="s">
        <v>287</v>
      </c>
    </row>
    <row r="49" spans="1:4" s="36" customFormat="1" ht="12.95" customHeight="1" x14ac:dyDescent="0.2">
      <c r="A49" s="322" t="s">
        <v>345</v>
      </c>
      <c r="B49" s="323" t="s">
        <v>750</v>
      </c>
      <c r="C49" s="323" t="s">
        <v>346</v>
      </c>
      <c r="D49" s="324" t="s">
        <v>750</v>
      </c>
    </row>
    <row r="50" spans="1:4" ht="9" customHeight="1" x14ac:dyDescent="0.2">
      <c r="A50" s="331" t="s">
        <v>347</v>
      </c>
      <c r="B50" s="332">
        <f>D50</f>
        <v>1049.2</v>
      </c>
      <c r="C50" s="341" t="s">
        <v>357</v>
      </c>
      <c r="D50" s="339">
        <v>1049.2</v>
      </c>
    </row>
    <row r="51" spans="1:4" ht="9" customHeight="1" x14ac:dyDescent="0.2">
      <c r="A51" s="639" t="s">
        <v>355</v>
      </c>
      <c r="B51" s="642">
        <f>D51+D52+D53+D54+D55</f>
        <v>763.09999999999991</v>
      </c>
      <c r="C51" s="325" t="s">
        <v>395</v>
      </c>
      <c r="D51" s="335">
        <v>194.5</v>
      </c>
    </row>
    <row r="52" spans="1:4" ht="9" customHeight="1" x14ac:dyDescent="0.2">
      <c r="A52" s="640"/>
      <c r="B52" s="643"/>
      <c r="C52" s="327" t="s">
        <v>396</v>
      </c>
      <c r="D52" s="336">
        <v>52.3</v>
      </c>
    </row>
    <row r="53" spans="1:4" ht="9" customHeight="1" x14ac:dyDescent="0.2">
      <c r="A53" s="640"/>
      <c r="B53" s="643"/>
      <c r="C53" s="327" t="s">
        <v>397</v>
      </c>
      <c r="D53" s="336">
        <v>33.4</v>
      </c>
    </row>
    <row r="54" spans="1:4" ht="9" customHeight="1" x14ac:dyDescent="0.2">
      <c r="A54" s="640"/>
      <c r="B54" s="643"/>
      <c r="C54" s="327" t="s">
        <v>398</v>
      </c>
      <c r="D54" s="336">
        <v>264.7</v>
      </c>
    </row>
    <row r="55" spans="1:4" ht="9" customHeight="1" x14ac:dyDescent="0.2">
      <c r="A55" s="641"/>
      <c r="B55" s="644"/>
      <c r="C55" s="329" t="s">
        <v>399</v>
      </c>
      <c r="D55" s="337">
        <v>218.2</v>
      </c>
    </row>
    <row r="56" spans="1:4" ht="9" customHeight="1" x14ac:dyDescent="0.2">
      <c r="A56" s="639" t="s">
        <v>459</v>
      </c>
      <c r="B56" s="642">
        <f>D56+D57+D58+D59</f>
        <v>655.20000000000005</v>
      </c>
      <c r="C56" s="340" t="s">
        <v>390</v>
      </c>
      <c r="D56" s="335">
        <v>404.2</v>
      </c>
    </row>
    <row r="57" spans="1:4" ht="9" customHeight="1" x14ac:dyDescent="0.2">
      <c r="A57" s="640"/>
      <c r="B57" s="643"/>
      <c r="C57" s="327" t="s">
        <v>391</v>
      </c>
      <c r="D57" s="336">
        <v>35.299999999999997</v>
      </c>
    </row>
    <row r="58" spans="1:4" ht="9" customHeight="1" x14ac:dyDescent="0.2">
      <c r="A58" s="640"/>
      <c r="B58" s="643"/>
      <c r="C58" s="327" t="s">
        <v>392</v>
      </c>
      <c r="D58" s="336">
        <v>182.2</v>
      </c>
    </row>
    <row r="59" spans="1:4" ht="9" customHeight="1" x14ac:dyDescent="0.2">
      <c r="A59" s="641"/>
      <c r="B59" s="644"/>
      <c r="C59" s="329" t="s">
        <v>393</v>
      </c>
      <c r="D59" s="337">
        <v>33.5</v>
      </c>
    </row>
    <row r="60" spans="1:4" ht="9" customHeight="1" x14ac:dyDescent="0.2">
      <c r="A60" s="331" t="s">
        <v>409</v>
      </c>
      <c r="B60" s="338">
        <f>D60</f>
        <v>513.29999999999995</v>
      </c>
      <c r="C60" s="333" t="s">
        <v>408</v>
      </c>
      <c r="D60" s="339">
        <v>513.29999999999995</v>
      </c>
    </row>
    <row r="61" spans="1:4" ht="6.95" customHeight="1" x14ac:dyDescent="0.2">
      <c r="A61" s="289" t="s">
        <v>826</v>
      </c>
    </row>
  </sheetData>
  <mergeCells count="22">
    <mergeCell ref="A18:A21"/>
    <mergeCell ref="B18:B21"/>
    <mergeCell ref="A4:A9"/>
    <mergeCell ref="B4:B9"/>
    <mergeCell ref="A10:A11"/>
    <mergeCell ref="B10:B11"/>
    <mergeCell ref="A13:A17"/>
    <mergeCell ref="B13:B17"/>
    <mergeCell ref="A56:A59"/>
    <mergeCell ref="B56:B59"/>
    <mergeCell ref="A26:A27"/>
    <mergeCell ref="B26:B27"/>
    <mergeCell ref="A34:A35"/>
    <mergeCell ref="B34:B35"/>
    <mergeCell ref="A36:A41"/>
    <mergeCell ref="B36:B41"/>
    <mergeCell ref="A28:A33"/>
    <mergeCell ref="B28:B33"/>
    <mergeCell ref="A42:A47"/>
    <mergeCell ref="B42:B47"/>
    <mergeCell ref="A51:A55"/>
    <mergeCell ref="B51:B55"/>
  </mergeCells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4"/>
  <sheetViews>
    <sheetView zoomScale="200" zoomScaleNormal="200" workbookViewId="0">
      <selection activeCell="D30" sqref="D30"/>
    </sheetView>
  </sheetViews>
  <sheetFormatPr defaultColWidth="9.140625" defaultRowHeight="9" customHeight="1" x14ac:dyDescent="0.2"/>
  <cols>
    <col min="1" max="1" width="11.5703125" style="25" customWidth="1"/>
    <col min="2" max="4" width="15.85546875" style="25" customWidth="1"/>
    <col min="5" max="16384" width="9.140625" style="25"/>
  </cols>
  <sheetData>
    <row r="1" spans="1:5" ht="9" customHeight="1" x14ac:dyDescent="0.2">
      <c r="A1" s="99" t="s">
        <v>588</v>
      </c>
    </row>
    <row r="2" spans="1:5" ht="9" customHeight="1" x14ac:dyDescent="0.2">
      <c r="A2" s="121" t="s">
        <v>945</v>
      </c>
    </row>
    <row r="3" spans="1:5" ht="12.95" customHeight="1" x14ac:dyDescent="0.2">
      <c r="A3" s="660" t="s">
        <v>342</v>
      </c>
      <c r="B3" s="661" t="s">
        <v>687</v>
      </c>
      <c r="C3" s="661"/>
      <c r="D3" s="662"/>
    </row>
    <row r="4" spans="1:5" ht="12.95" customHeight="1" x14ac:dyDescent="0.2">
      <c r="A4" s="660"/>
      <c r="B4" s="360" t="s">
        <v>688</v>
      </c>
      <c r="C4" s="360" t="s">
        <v>689</v>
      </c>
      <c r="D4" s="361" t="s">
        <v>421</v>
      </c>
    </row>
    <row r="5" spans="1:5" ht="9" customHeight="1" x14ac:dyDescent="0.2">
      <c r="A5" s="191">
        <v>2011</v>
      </c>
      <c r="B5" s="229">
        <v>2272831</v>
      </c>
      <c r="C5" s="230">
        <v>1999768</v>
      </c>
      <c r="D5" s="230">
        <v>1263295</v>
      </c>
      <c r="E5" s="288"/>
    </row>
    <row r="6" spans="1:5" ht="9" customHeight="1" x14ac:dyDescent="0.15">
      <c r="A6" s="191">
        <v>2012</v>
      </c>
      <c r="B6" s="229">
        <v>2453754</v>
      </c>
      <c r="C6" s="230">
        <v>2061932</v>
      </c>
      <c r="D6" s="230">
        <v>1303111</v>
      </c>
    </row>
    <row r="7" spans="1:5" ht="9" customHeight="1" x14ac:dyDescent="0.15">
      <c r="A7" s="191">
        <v>2013</v>
      </c>
      <c r="B7" s="229">
        <v>2731181</v>
      </c>
      <c r="C7" s="230">
        <v>2217507</v>
      </c>
      <c r="D7" s="230">
        <v>1399946</v>
      </c>
    </row>
    <row r="8" spans="1:5" ht="9" customHeight="1" x14ac:dyDescent="0.15">
      <c r="A8" s="191">
        <v>2014</v>
      </c>
      <c r="B8" s="229">
        <v>2927851</v>
      </c>
      <c r="C8" s="230">
        <v>2416442.2552399999</v>
      </c>
      <c r="D8" s="581">
        <v>1529545.82452</v>
      </c>
    </row>
    <row r="9" spans="1:5" ht="9" customHeight="1" x14ac:dyDescent="0.15">
      <c r="A9" s="362">
        <v>2015</v>
      </c>
      <c r="B9" s="386">
        <v>3120602</v>
      </c>
      <c r="C9" s="387">
        <v>2542058</v>
      </c>
      <c r="D9" s="388">
        <v>1627618</v>
      </c>
    </row>
    <row r="10" spans="1:5" ht="6.95" customHeight="1" x14ac:dyDescent="0.2">
      <c r="A10" s="289" t="s">
        <v>853</v>
      </c>
    </row>
    <row r="14" spans="1:5" ht="6" customHeight="1" x14ac:dyDescent="0.2"/>
    <row r="16" spans="1:5" ht="6.95" customHeight="1" x14ac:dyDescent="0.2"/>
    <row r="17" spans="1:8" ht="9" customHeight="1" x14ac:dyDescent="0.2">
      <c r="E17" s="28"/>
    </row>
    <row r="20" spans="1:8" ht="9" customHeight="1" x14ac:dyDescent="0.2">
      <c r="H20" s="99"/>
    </row>
    <row r="23" spans="1:8" ht="11.1" customHeight="1" x14ac:dyDescent="0.2"/>
    <row r="24" spans="1:8" ht="6.95" customHeight="1" x14ac:dyDescent="0.2">
      <c r="A24" s="289"/>
    </row>
  </sheetData>
  <mergeCells count="2">
    <mergeCell ref="B3:D3"/>
    <mergeCell ref="A3:A4"/>
  </mergeCells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8"/>
  <sheetViews>
    <sheetView topLeftCell="A18"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12.5703125" style="25" customWidth="1"/>
    <col min="2" max="4" width="15.5703125" style="25" customWidth="1"/>
    <col min="5" max="5" width="9.140625" style="25"/>
    <col min="6" max="6" width="9.85546875" style="25" customWidth="1"/>
    <col min="7" max="16384" width="9.140625" style="25"/>
  </cols>
  <sheetData>
    <row r="1" spans="1:6" ht="9" customHeight="1" x14ac:dyDescent="0.2">
      <c r="A1" s="118" t="s">
        <v>1023</v>
      </c>
    </row>
    <row r="2" spans="1:6" ht="12.95" customHeight="1" x14ac:dyDescent="0.2">
      <c r="A2" s="660" t="s">
        <v>216</v>
      </c>
      <c r="B2" s="661" t="s">
        <v>184</v>
      </c>
      <c r="C2" s="661"/>
      <c r="D2" s="662"/>
    </row>
    <row r="3" spans="1:6" ht="12.95" customHeight="1" x14ac:dyDescent="0.2">
      <c r="A3" s="660"/>
      <c r="B3" s="367" t="s">
        <v>90</v>
      </c>
      <c r="C3" s="367" t="s">
        <v>885</v>
      </c>
      <c r="D3" s="361" t="s">
        <v>219</v>
      </c>
    </row>
    <row r="4" spans="1:6" ht="9" customHeight="1" x14ac:dyDescent="0.2">
      <c r="A4" s="191">
        <v>2011</v>
      </c>
      <c r="B4" s="231">
        <v>5494310</v>
      </c>
      <c r="C4" s="231">
        <v>217754</v>
      </c>
      <c r="D4" s="232">
        <f>B4+C4</f>
        <v>5712064</v>
      </c>
    </row>
    <row r="5" spans="1:6" ht="9" customHeight="1" x14ac:dyDescent="0.2">
      <c r="A5" s="191">
        <v>2012</v>
      </c>
      <c r="B5" s="231">
        <v>5754879</v>
      </c>
      <c r="C5" s="231">
        <v>388959</v>
      </c>
      <c r="D5" s="232">
        <f>B5+C5</f>
        <v>6143838</v>
      </c>
    </row>
    <row r="6" spans="1:6" ht="9" customHeight="1" x14ac:dyDescent="0.2">
      <c r="A6" s="191">
        <v>2013</v>
      </c>
      <c r="B6" s="231">
        <v>6242241</v>
      </c>
      <c r="C6" s="231">
        <v>1068565</v>
      </c>
      <c r="D6" s="232">
        <f>B6+C6</f>
        <v>7310806</v>
      </c>
    </row>
    <row r="7" spans="1:6" ht="9" customHeight="1" x14ac:dyDescent="0.2">
      <c r="A7" s="191">
        <v>2014</v>
      </c>
      <c r="B7" s="231">
        <v>6807684</v>
      </c>
      <c r="C7" s="231">
        <v>1002105</v>
      </c>
      <c r="D7" s="232">
        <f>B7+C7</f>
        <v>7809789</v>
      </c>
    </row>
    <row r="8" spans="1:6" ht="9" customHeight="1" x14ac:dyDescent="0.2">
      <c r="A8" s="362">
        <v>2015</v>
      </c>
      <c r="B8" s="389">
        <v>7282885</v>
      </c>
      <c r="C8" s="389">
        <v>517449</v>
      </c>
      <c r="D8" s="390">
        <f>B8+C8</f>
        <v>7800334</v>
      </c>
      <c r="F8" s="613"/>
    </row>
    <row r="9" spans="1:6" ht="6.95" customHeight="1" x14ac:dyDescent="0.2">
      <c r="A9" s="289" t="s">
        <v>854</v>
      </c>
      <c r="F9" s="613"/>
    </row>
    <row r="10" spans="1:6" ht="6" customHeight="1" x14ac:dyDescent="0.2">
      <c r="A10" s="289"/>
      <c r="C10" s="613"/>
    </row>
    <row r="11" spans="1:6" ht="9" customHeight="1" x14ac:dyDescent="0.2">
      <c r="A11" s="30"/>
      <c r="C11" s="613"/>
    </row>
    <row r="12" spans="1:6" ht="9" customHeight="1" x14ac:dyDescent="0.2">
      <c r="B12" s="89"/>
      <c r="C12" s="89"/>
      <c r="D12" s="119"/>
    </row>
    <row r="13" spans="1:6" ht="9" customHeight="1" x14ac:dyDescent="0.2">
      <c r="A13" s="118" t="s">
        <v>1024</v>
      </c>
    </row>
    <row r="14" spans="1:6" ht="12.95" customHeight="1" x14ac:dyDescent="0.2">
      <c r="A14" s="660" t="s">
        <v>216</v>
      </c>
      <c r="B14" s="661" t="s">
        <v>183</v>
      </c>
      <c r="C14" s="661"/>
      <c r="D14" s="662"/>
    </row>
    <row r="15" spans="1:6" ht="12.95" customHeight="1" x14ac:dyDescent="0.2">
      <c r="A15" s="660"/>
      <c r="B15" s="367" t="s">
        <v>90</v>
      </c>
      <c r="C15" s="367" t="s">
        <v>872</v>
      </c>
      <c r="D15" s="361" t="s">
        <v>219</v>
      </c>
    </row>
    <row r="16" spans="1:6" ht="9" customHeight="1" x14ac:dyDescent="0.2">
      <c r="A16" s="191">
        <v>2011</v>
      </c>
      <c r="B16" s="231">
        <v>4727877</v>
      </c>
      <c r="C16" s="231">
        <v>1064935</v>
      </c>
      <c r="D16" s="232">
        <f>B16+C16</f>
        <v>5792812</v>
      </c>
    </row>
    <row r="17" spans="1:4" ht="9" customHeight="1" x14ac:dyDescent="0.2">
      <c r="A17" s="191">
        <v>2012</v>
      </c>
      <c r="B17" s="231">
        <v>4950961</v>
      </c>
      <c r="C17" s="231">
        <v>983612</v>
      </c>
      <c r="D17" s="232">
        <f>B17+C17</f>
        <v>5934573</v>
      </c>
    </row>
    <row r="18" spans="1:4" ht="9" customHeight="1" x14ac:dyDescent="0.2">
      <c r="A18" s="191">
        <v>2013</v>
      </c>
      <c r="B18" s="231">
        <v>5754320</v>
      </c>
      <c r="C18" s="231">
        <v>1338588</v>
      </c>
      <c r="D18" s="232">
        <f>B18+C18</f>
        <v>7092908</v>
      </c>
    </row>
    <row r="19" spans="1:4" ht="9" customHeight="1" x14ac:dyDescent="0.2">
      <c r="A19" s="191">
        <v>2014</v>
      </c>
      <c r="B19" s="231">
        <v>6433808</v>
      </c>
      <c r="C19" s="231">
        <v>1720800</v>
      </c>
      <c r="D19" s="232">
        <f>B19+C19</f>
        <v>8154608</v>
      </c>
    </row>
    <row r="20" spans="1:4" ht="9" customHeight="1" x14ac:dyDescent="0.2">
      <c r="A20" s="362">
        <v>2015</v>
      </c>
      <c r="B20" s="389">
        <v>6742123</v>
      </c>
      <c r="C20" s="389">
        <v>1099317</v>
      </c>
      <c r="D20" s="390">
        <f>B20+C20</f>
        <v>7841440</v>
      </c>
    </row>
    <row r="21" spans="1:4" ht="6.95" customHeight="1" x14ac:dyDescent="0.2">
      <c r="A21" s="289" t="s">
        <v>854</v>
      </c>
    </row>
    <row r="22" spans="1:4" ht="6.95" customHeight="1" x14ac:dyDescent="0.2">
      <c r="A22" s="289"/>
      <c r="B22" s="613"/>
      <c r="C22" s="613"/>
    </row>
    <row r="23" spans="1:4" ht="9" customHeight="1" x14ac:dyDescent="0.2">
      <c r="B23" s="613"/>
      <c r="C23" s="613"/>
    </row>
    <row r="25" spans="1:4" ht="9.9499999999999993" customHeight="1" x14ac:dyDescent="0.2"/>
    <row r="35" spans="1:6" ht="9" customHeight="1" x14ac:dyDescent="0.15">
      <c r="F35" s="631"/>
    </row>
    <row r="39" spans="1:6" ht="12" customHeight="1" x14ac:dyDescent="0.2">
      <c r="B39" s="292"/>
      <c r="C39" s="292"/>
      <c r="D39" s="292"/>
    </row>
    <row r="40" spans="1:6" ht="9" customHeight="1" x14ac:dyDescent="0.2">
      <c r="B40" s="291"/>
      <c r="C40" s="293"/>
      <c r="D40" s="293"/>
    </row>
    <row r="41" spans="1:6" ht="9" customHeight="1" x14ac:dyDescent="0.2">
      <c r="B41" s="291"/>
      <c r="C41" s="293"/>
      <c r="D41" s="293"/>
    </row>
    <row r="42" spans="1:6" ht="9" customHeight="1" x14ac:dyDescent="0.2">
      <c r="B42" s="291"/>
      <c r="C42" s="293"/>
      <c r="D42" s="293"/>
    </row>
    <row r="43" spans="1:6" ht="8.1" customHeight="1" x14ac:dyDescent="0.2">
      <c r="B43" s="291"/>
      <c r="C43" s="293"/>
      <c r="D43" s="293"/>
    </row>
    <row r="44" spans="1:6" ht="9" customHeight="1" x14ac:dyDescent="0.2">
      <c r="B44" s="291"/>
      <c r="C44" s="293"/>
      <c r="D44" s="293"/>
    </row>
    <row r="47" spans="1:6" ht="6.95" customHeight="1" x14ac:dyDescent="0.2">
      <c r="A47" s="289"/>
    </row>
    <row r="48" spans="1:6" ht="15" customHeight="1" x14ac:dyDescent="0.2"/>
  </sheetData>
  <mergeCells count="4">
    <mergeCell ref="A14:A15"/>
    <mergeCell ref="B14:D14"/>
    <mergeCell ref="A2:A3"/>
    <mergeCell ref="B2:D2"/>
  </mergeCells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4"/>
  <sheetViews>
    <sheetView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9.140625" style="92" customWidth="1"/>
    <col min="2" max="2" width="8.140625" style="25" customWidth="1"/>
    <col min="3" max="3" width="11.28515625" style="25" customWidth="1"/>
    <col min="4" max="4" width="11.140625" style="25" customWidth="1"/>
    <col min="5" max="5" width="9.5703125" style="25" customWidth="1"/>
    <col min="6" max="6" width="9.85546875" style="25" customWidth="1"/>
    <col min="7" max="7" width="9.140625" style="25"/>
    <col min="8" max="8" width="9.42578125" style="25" bestFit="1" customWidth="1"/>
    <col min="9" max="16384" width="9.140625" style="25"/>
  </cols>
  <sheetData>
    <row r="1" spans="1:8" ht="9" customHeight="1" x14ac:dyDescent="0.2">
      <c r="A1" s="117" t="s">
        <v>91</v>
      </c>
    </row>
    <row r="2" spans="1:8" ht="9" customHeight="1" x14ac:dyDescent="0.2">
      <c r="A2" s="118" t="s">
        <v>946</v>
      </c>
    </row>
    <row r="3" spans="1:8" ht="12.95" customHeight="1" x14ac:dyDescent="0.2">
      <c r="A3" s="660" t="s">
        <v>216</v>
      </c>
      <c r="B3" s="661" t="s">
        <v>92</v>
      </c>
      <c r="C3" s="661"/>
      <c r="D3" s="661"/>
      <c r="E3" s="661"/>
      <c r="F3" s="662"/>
    </row>
    <row r="4" spans="1:8" ht="18" customHeight="1" x14ac:dyDescent="0.2">
      <c r="A4" s="660"/>
      <c r="B4" s="367" t="s">
        <v>93</v>
      </c>
      <c r="C4" s="367" t="s">
        <v>94</v>
      </c>
      <c r="D4" s="367" t="s">
        <v>95</v>
      </c>
      <c r="E4" s="391" t="s">
        <v>182</v>
      </c>
      <c r="F4" s="361" t="s">
        <v>219</v>
      </c>
    </row>
    <row r="5" spans="1:8" ht="9" customHeight="1" x14ac:dyDescent="0.2">
      <c r="A5" s="225">
        <v>2011</v>
      </c>
      <c r="B5" s="574">
        <v>63</v>
      </c>
      <c r="C5" s="574">
        <v>9</v>
      </c>
      <c r="D5" s="574">
        <v>31</v>
      </c>
      <c r="E5" s="191">
        <v>72</v>
      </c>
      <c r="F5" s="217">
        <f>B5+C5+D5+E5</f>
        <v>175</v>
      </c>
    </row>
    <row r="6" spans="1:8" ht="9" customHeight="1" x14ac:dyDescent="0.2">
      <c r="A6" s="225">
        <v>2012</v>
      </c>
      <c r="B6" s="574">
        <v>71</v>
      </c>
      <c r="C6" s="574">
        <v>9</v>
      </c>
      <c r="D6" s="574">
        <v>42</v>
      </c>
      <c r="E6" s="191">
        <v>73</v>
      </c>
      <c r="F6" s="217">
        <f>B6+C6+D6+E6</f>
        <v>195</v>
      </c>
    </row>
    <row r="7" spans="1:8" ht="9" customHeight="1" x14ac:dyDescent="0.2">
      <c r="A7" s="225">
        <v>2013</v>
      </c>
      <c r="B7" s="574">
        <v>71</v>
      </c>
      <c r="C7" s="574">
        <v>11</v>
      </c>
      <c r="D7" s="574">
        <v>46</v>
      </c>
      <c r="E7" s="191">
        <v>72</v>
      </c>
      <c r="F7" s="217">
        <f>B7+C7+D7+E7</f>
        <v>200</v>
      </c>
    </row>
    <row r="8" spans="1:8" ht="9" customHeight="1" x14ac:dyDescent="0.2">
      <c r="A8" s="225">
        <v>2014</v>
      </c>
      <c r="B8" s="574">
        <v>70</v>
      </c>
      <c r="C8" s="574">
        <v>15</v>
      </c>
      <c r="D8" s="574">
        <v>48</v>
      </c>
      <c r="E8" s="191">
        <v>70</v>
      </c>
      <c r="F8" s="217">
        <f>B8+C8+D8+E8</f>
        <v>203</v>
      </c>
    </row>
    <row r="9" spans="1:8" ht="9" customHeight="1" x14ac:dyDescent="0.2">
      <c r="A9" s="392">
        <v>2015</v>
      </c>
      <c r="B9" s="575">
        <v>63</v>
      </c>
      <c r="C9" s="575">
        <v>17</v>
      </c>
      <c r="D9" s="575">
        <v>48</v>
      </c>
      <c r="E9" s="362">
        <v>72</v>
      </c>
      <c r="F9" s="393">
        <f>B9+C9+D9+E9</f>
        <v>200</v>
      </c>
    </row>
    <row r="10" spans="1:8" ht="6.95" customHeight="1" x14ac:dyDescent="0.2">
      <c r="A10" s="289" t="s">
        <v>855</v>
      </c>
    </row>
    <row r="11" spans="1:8" ht="6.95" customHeight="1" x14ac:dyDescent="0.2">
      <c r="A11" s="289" t="s">
        <v>856</v>
      </c>
    </row>
    <row r="12" spans="1:8" ht="9" customHeight="1" x14ac:dyDescent="0.2">
      <c r="A12" s="99"/>
      <c r="H12" s="89"/>
    </row>
    <row r="13" spans="1:8" ht="9" customHeight="1" x14ac:dyDescent="0.2">
      <c r="A13" s="99"/>
    </row>
    <row r="14" spans="1:8" ht="9" customHeight="1" x14ac:dyDescent="0.2">
      <c r="A14" s="99"/>
    </row>
    <row r="15" spans="1:8" ht="9" customHeight="1" x14ac:dyDescent="0.2">
      <c r="A15" s="99"/>
    </row>
    <row r="16" spans="1:8" ht="6" customHeight="1" x14ac:dyDescent="0.2">
      <c r="A16" s="284"/>
    </row>
    <row r="17" spans="1:1" ht="8.85" customHeight="1" x14ac:dyDescent="0.2">
      <c r="A17" s="99"/>
    </row>
    <row r="18" spans="1:1" ht="8.85" customHeight="1" x14ac:dyDescent="0.2"/>
    <row r="19" spans="1:1" ht="8.85" customHeight="1" x14ac:dyDescent="0.2"/>
    <row r="20" spans="1:1" ht="6.95" customHeight="1" x14ac:dyDescent="0.2"/>
    <row r="21" spans="1:1" ht="8.85" customHeight="1" x14ac:dyDescent="0.2"/>
    <row r="22" spans="1:1" ht="8.85" customHeight="1" x14ac:dyDescent="0.2"/>
    <row r="23" spans="1:1" ht="8.85" customHeight="1" x14ac:dyDescent="0.2"/>
    <row r="24" spans="1:1" ht="6.95" customHeight="1" x14ac:dyDescent="0.2">
      <c r="A24" s="289"/>
    </row>
  </sheetData>
  <mergeCells count="2">
    <mergeCell ref="A3:A4"/>
    <mergeCell ref="B3:F3"/>
  </mergeCells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2"/>
  <sheetViews>
    <sheetView topLeftCell="A17" zoomScale="200" zoomScaleNormal="200" workbookViewId="0">
      <selection activeCell="B43" sqref="B43"/>
    </sheetView>
  </sheetViews>
  <sheetFormatPr defaultColWidth="9.140625" defaultRowHeight="9.9499999999999993" customHeight="1" x14ac:dyDescent="0.2"/>
  <cols>
    <col min="1" max="1" width="15.140625" style="25" customWidth="1"/>
    <col min="2" max="4" width="14.7109375" style="25" customWidth="1"/>
    <col min="5" max="16384" width="9.140625" style="25"/>
  </cols>
  <sheetData>
    <row r="1" spans="1:4" ht="9.9499999999999993" customHeight="1" x14ac:dyDescent="0.2">
      <c r="A1" s="117" t="s">
        <v>96</v>
      </c>
    </row>
    <row r="2" spans="1:4" ht="9.9499999999999993" customHeight="1" x14ac:dyDescent="0.2">
      <c r="A2" s="99" t="s">
        <v>1035</v>
      </c>
    </row>
    <row r="3" spans="1:4" ht="12.95" customHeight="1" x14ac:dyDescent="0.2">
      <c r="A3" s="660" t="s">
        <v>683</v>
      </c>
      <c r="B3" s="661" t="s">
        <v>762</v>
      </c>
      <c r="C3" s="661"/>
      <c r="D3" s="662"/>
    </row>
    <row r="4" spans="1:4" ht="18" customHeight="1" x14ac:dyDescent="0.2">
      <c r="A4" s="660"/>
      <c r="B4" s="367" t="s">
        <v>759</v>
      </c>
      <c r="C4" s="367" t="s">
        <v>722</v>
      </c>
      <c r="D4" s="377" t="s">
        <v>760</v>
      </c>
    </row>
    <row r="5" spans="1:4" ht="9.9499999999999993" customHeight="1" x14ac:dyDescent="0.2">
      <c r="A5" s="233" t="s">
        <v>224</v>
      </c>
      <c r="B5" s="235">
        <v>120</v>
      </c>
      <c r="C5" s="235">
        <v>6455</v>
      </c>
      <c r="D5" s="235">
        <v>16473</v>
      </c>
    </row>
    <row r="6" spans="1:4" ht="9.9499999999999993" customHeight="1" x14ac:dyDescent="0.2">
      <c r="A6" s="233" t="s">
        <v>740</v>
      </c>
      <c r="B6" s="235">
        <v>115</v>
      </c>
      <c r="C6" s="235">
        <v>2182</v>
      </c>
      <c r="D6" s="235">
        <v>6110</v>
      </c>
    </row>
    <row r="7" spans="1:4" ht="9.9499999999999993" customHeight="1" x14ac:dyDescent="0.2">
      <c r="A7" s="233" t="s">
        <v>741</v>
      </c>
      <c r="B7" s="235">
        <v>82</v>
      </c>
      <c r="C7" s="235">
        <v>1115</v>
      </c>
      <c r="D7" s="235">
        <v>2816</v>
      </c>
    </row>
    <row r="8" spans="1:4" ht="9.9499999999999993" customHeight="1" x14ac:dyDescent="0.2">
      <c r="A8" s="233" t="s">
        <v>742</v>
      </c>
      <c r="B8" s="235">
        <v>95</v>
      </c>
      <c r="C8" s="235">
        <v>1698</v>
      </c>
      <c r="D8" s="235">
        <v>4767</v>
      </c>
    </row>
    <row r="9" spans="1:4" ht="9.9499999999999993" customHeight="1" x14ac:dyDescent="0.2">
      <c r="A9" s="233" t="s">
        <v>1034</v>
      </c>
      <c r="B9" s="235">
        <f>18</f>
        <v>18</v>
      </c>
      <c r="C9" s="235">
        <f>303</f>
        <v>303</v>
      </c>
      <c r="D9" s="235">
        <v>765</v>
      </c>
    </row>
    <row r="10" spans="1:4" s="24" customFormat="1" ht="9.9499999999999993" customHeight="1" x14ac:dyDescent="0.2">
      <c r="A10" s="475" t="s">
        <v>15</v>
      </c>
      <c r="B10" s="494">
        <f>SUM(B5:B9)</f>
        <v>430</v>
      </c>
      <c r="C10" s="495">
        <f>SUM(C5:C9)</f>
        <v>11753</v>
      </c>
      <c r="D10" s="495">
        <f>SUM(D5:D9)</f>
        <v>30931</v>
      </c>
    </row>
    <row r="11" spans="1:4" ht="6.95" customHeight="1" x14ac:dyDescent="0.2">
      <c r="A11" s="289" t="s">
        <v>1061</v>
      </c>
    </row>
    <row r="12" spans="1:4" ht="9" customHeight="1" x14ac:dyDescent="0.2">
      <c r="A12" s="117"/>
    </row>
    <row r="13" spans="1:4" ht="9.9499999999999993" customHeight="1" x14ac:dyDescent="0.2">
      <c r="A13" s="117"/>
    </row>
    <row r="14" spans="1:4" ht="9.9499999999999993" customHeight="1" x14ac:dyDescent="0.2">
      <c r="A14" s="99" t="s">
        <v>967</v>
      </c>
    </row>
    <row r="15" spans="1:4" ht="12.95" customHeight="1" x14ac:dyDescent="0.2">
      <c r="A15" s="660" t="s">
        <v>216</v>
      </c>
      <c r="B15" s="661"/>
      <c r="C15" s="694" t="s">
        <v>761</v>
      </c>
      <c r="D15" s="695"/>
    </row>
    <row r="16" spans="1:4" ht="9.9499999999999993" customHeight="1" x14ac:dyDescent="0.2">
      <c r="A16" s="696">
        <v>2011</v>
      </c>
      <c r="B16" s="696"/>
      <c r="C16" s="698">
        <v>600401</v>
      </c>
      <c r="D16" s="698"/>
    </row>
    <row r="17" spans="1:4" ht="9.9499999999999993" customHeight="1" x14ac:dyDescent="0.2">
      <c r="A17" s="696">
        <v>2012</v>
      </c>
      <c r="B17" s="696"/>
      <c r="C17" s="698">
        <v>638448</v>
      </c>
      <c r="D17" s="698"/>
    </row>
    <row r="18" spans="1:4" ht="9.9499999999999993" customHeight="1" x14ac:dyDescent="0.2">
      <c r="A18" s="696">
        <v>2013</v>
      </c>
      <c r="B18" s="696"/>
      <c r="C18" s="698">
        <v>756714</v>
      </c>
      <c r="D18" s="698"/>
    </row>
    <row r="19" spans="1:4" ht="9.9499999999999993" customHeight="1" x14ac:dyDescent="0.2">
      <c r="A19" s="696">
        <v>2014</v>
      </c>
      <c r="B19" s="696"/>
      <c r="C19" s="698">
        <v>750922</v>
      </c>
      <c r="D19" s="698"/>
    </row>
    <row r="20" spans="1:4" ht="9.9499999999999993" customHeight="1" x14ac:dyDescent="0.2">
      <c r="A20" s="697">
        <v>2015</v>
      </c>
      <c r="B20" s="697"/>
      <c r="C20" s="699">
        <v>781694</v>
      </c>
      <c r="D20" s="699"/>
    </row>
    <row r="21" spans="1:4" ht="6.95" customHeight="1" x14ac:dyDescent="0.2">
      <c r="A21" s="289" t="s">
        <v>1063</v>
      </c>
    </row>
    <row r="22" spans="1:4" s="24" customFormat="1" ht="9.9499999999999993" customHeight="1" x14ac:dyDescent="0.2">
      <c r="A22" s="99" t="s">
        <v>968</v>
      </c>
    </row>
    <row r="23" spans="1:4" ht="12.95" customHeight="1" x14ac:dyDescent="0.2">
      <c r="A23" s="660" t="s">
        <v>216</v>
      </c>
      <c r="B23" s="661"/>
      <c r="C23" s="687" t="s">
        <v>763</v>
      </c>
      <c r="D23" s="688"/>
    </row>
    <row r="24" spans="1:4" ht="9.9499999999999993" customHeight="1" x14ac:dyDescent="0.2">
      <c r="A24" s="696">
        <v>2011</v>
      </c>
      <c r="B24" s="696"/>
      <c r="C24" s="701">
        <v>71.7</v>
      </c>
      <c r="D24" s="701"/>
    </row>
    <row r="25" spans="1:4" ht="9.9499999999999993" customHeight="1" x14ac:dyDescent="0.2">
      <c r="A25" s="696">
        <v>2012</v>
      </c>
      <c r="B25" s="696"/>
      <c r="C25" s="701">
        <v>69.7</v>
      </c>
      <c r="D25" s="701"/>
    </row>
    <row r="26" spans="1:4" ht="9.9499999999999993" customHeight="1" x14ac:dyDescent="0.2">
      <c r="A26" s="696">
        <v>2013</v>
      </c>
      <c r="B26" s="696"/>
      <c r="C26" s="701">
        <v>72</v>
      </c>
      <c r="D26" s="701"/>
    </row>
    <row r="27" spans="1:4" ht="9.9499999999999993" customHeight="1" x14ac:dyDescent="0.2">
      <c r="A27" s="696">
        <v>2014</v>
      </c>
      <c r="B27" s="696"/>
      <c r="C27" s="701">
        <v>66.900000000000006</v>
      </c>
      <c r="D27" s="701"/>
    </row>
    <row r="28" spans="1:4" ht="9.9499999999999993" customHeight="1" x14ac:dyDescent="0.2">
      <c r="A28" s="697">
        <v>2015</v>
      </c>
      <c r="B28" s="697"/>
      <c r="C28" s="700">
        <v>68.099999999999994</v>
      </c>
      <c r="D28" s="700"/>
    </row>
    <row r="29" spans="1:4" ht="6.95" customHeight="1" x14ac:dyDescent="0.2">
      <c r="A29" s="289" t="s">
        <v>1064</v>
      </c>
    </row>
    <row r="32" spans="1:4" ht="9.9499999999999993" customHeight="1" x14ac:dyDescent="0.2">
      <c r="A32" s="99" t="s">
        <v>969</v>
      </c>
    </row>
    <row r="33" spans="1:4" ht="12.95" customHeight="1" x14ac:dyDescent="0.2">
      <c r="A33" s="660" t="s">
        <v>216</v>
      </c>
      <c r="B33" s="661"/>
      <c r="C33" s="687" t="s">
        <v>764</v>
      </c>
      <c r="D33" s="688"/>
    </row>
    <row r="34" spans="1:4" ht="9.9499999999999993" customHeight="1" x14ac:dyDescent="0.2">
      <c r="A34" s="696">
        <v>2011</v>
      </c>
      <c r="B34" s="696"/>
      <c r="C34" s="701">
        <v>3.7</v>
      </c>
      <c r="D34" s="701"/>
    </row>
    <row r="35" spans="1:4" ht="9.9499999999999993" customHeight="1" x14ac:dyDescent="0.2">
      <c r="A35" s="696">
        <v>2012</v>
      </c>
      <c r="B35" s="696"/>
      <c r="C35" s="701">
        <v>3.8</v>
      </c>
      <c r="D35" s="701"/>
    </row>
    <row r="36" spans="1:4" ht="9.9499999999999993" customHeight="1" x14ac:dyDescent="0.2">
      <c r="A36" s="696">
        <v>2013</v>
      </c>
      <c r="B36" s="696"/>
      <c r="C36" s="701">
        <v>3.9</v>
      </c>
      <c r="D36" s="701"/>
    </row>
    <row r="37" spans="1:4" ht="9.9499999999999993" customHeight="1" x14ac:dyDescent="0.2">
      <c r="A37" s="696">
        <v>2014</v>
      </c>
      <c r="B37" s="696"/>
      <c r="C37" s="701">
        <v>3.8</v>
      </c>
      <c r="D37" s="701"/>
    </row>
    <row r="38" spans="1:4" ht="9.9499999999999993" customHeight="1" x14ac:dyDescent="0.2">
      <c r="A38" s="697">
        <v>2015</v>
      </c>
      <c r="B38" s="697"/>
      <c r="C38" s="700">
        <v>3.9</v>
      </c>
      <c r="D38" s="700"/>
    </row>
    <row r="39" spans="1:4" ht="6.95" customHeight="1" x14ac:dyDescent="0.2">
      <c r="A39" s="289" t="s">
        <v>1064</v>
      </c>
    </row>
    <row r="42" spans="1:4" s="24" customFormat="1" ht="9.9499999999999993" customHeight="1" x14ac:dyDescent="0.2"/>
    <row r="52" s="24" customFormat="1" ht="9.9499999999999993" customHeight="1" x14ac:dyDescent="0.2"/>
  </sheetData>
  <mergeCells count="38"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C28:D28"/>
    <mergeCell ref="A23:B23"/>
    <mergeCell ref="A24:B24"/>
    <mergeCell ref="A25:B25"/>
    <mergeCell ref="A26:B26"/>
    <mergeCell ref="A27:B27"/>
    <mergeCell ref="A28:B28"/>
    <mergeCell ref="C23:D23"/>
    <mergeCell ref="C24:D24"/>
    <mergeCell ref="C25:D25"/>
    <mergeCell ref="C26:D26"/>
    <mergeCell ref="C27:D27"/>
    <mergeCell ref="A17:B17"/>
    <mergeCell ref="A18:B18"/>
    <mergeCell ref="A20:B20"/>
    <mergeCell ref="C16:D16"/>
    <mergeCell ref="C17:D17"/>
    <mergeCell ref="C18:D18"/>
    <mergeCell ref="C19:D19"/>
    <mergeCell ref="C20:D20"/>
    <mergeCell ref="A19:B19"/>
    <mergeCell ref="B3:D3"/>
    <mergeCell ref="A3:A4"/>
    <mergeCell ref="C15:D15"/>
    <mergeCell ref="A15:B15"/>
    <mergeCell ref="A16:B16"/>
  </mergeCells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140"/>
  <sheetViews>
    <sheetView topLeftCell="A107" zoomScale="200" zoomScaleNormal="200" workbookViewId="0">
      <selection activeCell="I128" sqref="I128"/>
    </sheetView>
  </sheetViews>
  <sheetFormatPr defaultColWidth="9.140625" defaultRowHeight="9" customHeight="1" x14ac:dyDescent="0.2"/>
  <cols>
    <col min="1" max="1" width="19.140625" style="25" customWidth="1"/>
    <col min="2" max="6" width="8" style="25" customWidth="1"/>
    <col min="7" max="22" width="9.140625" style="53"/>
    <col min="23" max="23" width="8.7109375" style="53" customWidth="1"/>
    <col min="24" max="30" width="9.140625" style="53"/>
    <col min="31" max="16384" width="9.140625" style="25"/>
  </cols>
  <sheetData>
    <row r="1" spans="1:8" ht="18" customHeight="1" x14ac:dyDescent="0.2">
      <c r="A1" s="103" t="s">
        <v>520</v>
      </c>
      <c r="B1" s="104"/>
      <c r="C1" s="104"/>
      <c r="D1" s="104"/>
      <c r="E1" s="104"/>
      <c r="F1" s="104"/>
    </row>
    <row r="2" spans="1:8" ht="9" customHeight="1" x14ac:dyDescent="0.2">
      <c r="A2" s="77"/>
    </row>
    <row r="3" spans="1:8" ht="9" customHeight="1" x14ac:dyDescent="0.2">
      <c r="A3" s="306" t="s">
        <v>97</v>
      </c>
    </row>
    <row r="4" spans="1:8" ht="9" customHeight="1" x14ac:dyDescent="0.2">
      <c r="A4" s="309" t="s">
        <v>180</v>
      </c>
    </row>
    <row r="5" spans="1:8" ht="9" customHeight="1" x14ac:dyDescent="0.2">
      <c r="A5" s="99" t="s">
        <v>928</v>
      </c>
    </row>
    <row r="6" spans="1:8" ht="12.95" customHeight="1" x14ac:dyDescent="0.2">
      <c r="A6" s="702" t="s">
        <v>98</v>
      </c>
      <c r="B6" s="703" t="s">
        <v>99</v>
      </c>
      <c r="C6" s="703"/>
      <c r="D6" s="703"/>
      <c r="E6" s="703"/>
      <c r="F6" s="704"/>
    </row>
    <row r="7" spans="1:8" ht="12.95" customHeight="1" x14ac:dyDescent="0.2">
      <c r="A7" s="702"/>
      <c r="B7" s="394">
        <v>2011</v>
      </c>
      <c r="C7" s="394">
        <v>2012</v>
      </c>
      <c r="D7" s="394">
        <v>2013</v>
      </c>
      <c r="E7" s="395">
        <v>2014</v>
      </c>
      <c r="F7" s="395">
        <v>2015</v>
      </c>
    </row>
    <row r="8" spans="1:8" ht="9" customHeight="1" x14ac:dyDescent="0.2">
      <c r="A8" s="496" t="s">
        <v>15</v>
      </c>
      <c r="B8" s="536">
        <f>B9+B12+B15+B16+B17+B18</f>
        <v>966658</v>
      </c>
      <c r="C8" s="536">
        <f>C9+C12+C15+C16+C17+C18</f>
        <v>946004</v>
      </c>
      <c r="D8" s="536">
        <f>D9+D12+D15+D16+D17+D18</f>
        <v>914492</v>
      </c>
      <c r="E8" s="536">
        <f>E9+E12+E15+E16+E17+E18</f>
        <v>912740</v>
      </c>
      <c r="F8" s="536">
        <f>F9+F12+F15+F16+F17+F18</f>
        <v>892197</v>
      </c>
      <c r="H8" s="90"/>
    </row>
    <row r="9" spans="1:8" ht="9" customHeight="1" x14ac:dyDescent="0.2">
      <c r="A9" s="100" t="s">
        <v>100</v>
      </c>
      <c r="B9" s="537">
        <f>B10+B11</f>
        <v>104376</v>
      </c>
      <c r="C9" s="537">
        <f>C10+C11</f>
        <v>110705</v>
      </c>
      <c r="D9" s="537">
        <f>D10+D11</f>
        <v>114157</v>
      </c>
      <c r="E9" s="537">
        <f>E10+E11</f>
        <v>115829</v>
      </c>
      <c r="F9" s="537">
        <f>F10+F11</f>
        <v>115103</v>
      </c>
    </row>
    <row r="10" spans="1:8" ht="9" customHeight="1" x14ac:dyDescent="0.2">
      <c r="A10" s="101" t="s">
        <v>101</v>
      </c>
      <c r="B10" s="538">
        <v>20074</v>
      </c>
      <c r="C10" s="538">
        <v>24539</v>
      </c>
      <c r="D10" s="538">
        <v>28302</v>
      </c>
      <c r="E10" s="538">
        <v>31731</v>
      </c>
      <c r="F10" s="538">
        <v>34461</v>
      </c>
    </row>
    <row r="11" spans="1:8" ht="9" customHeight="1" x14ac:dyDescent="0.15">
      <c r="A11" s="101" t="s">
        <v>102</v>
      </c>
      <c r="B11" s="539">
        <v>84302</v>
      </c>
      <c r="C11" s="539">
        <v>86166</v>
      </c>
      <c r="D11" s="539">
        <v>85855</v>
      </c>
      <c r="E11" s="538">
        <v>84098</v>
      </c>
      <c r="F11" s="538">
        <v>80642</v>
      </c>
      <c r="H11" s="90"/>
    </row>
    <row r="12" spans="1:8" ht="9" customHeight="1" x14ac:dyDescent="0.2">
      <c r="A12" s="100" t="s">
        <v>103</v>
      </c>
      <c r="B12" s="537">
        <f>B13+B14</f>
        <v>612764</v>
      </c>
      <c r="C12" s="537">
        <f>C13+C14</f>
        <v>589647</v>
      </c>
      <c r="D12" s="537">
        <f>D13+D14</f>
        <v>564168</v>
      </c>
      <c r="E12" s="537">
        <f>E13+E14</f>
        <v>538984</v>
      </c>
      <c r="F12" s="537">
        <f>F13+F14</f>
        <v>510732</v>
      </c>
    </row>
    <row r="13" spans="1:8" ht="9" customHeight="1" x14ac:dyDescent="0.2">
      <c r="A13" s="101" t="s">
        <v>458</v>
      </c>
      <c r="B13" s="538">
        <v>326192</v>
      </c>
      <c r="C13" s="538">
        <v>315383</v>
      </c>
      <c r="D13" s="538">
        <v>306254</v>
      </c>
      <c r="E13" s="538">
        <v>297610</v>
      </c>
      <c r="F13" s="538">
        <v>284489</v>
      </c>
    </row>
    <row r="14" spans="1:8" ht="9" customHeight="1" x14ac:dyDescent="0.2">
      <c r="A14" s="101" t="s">
        <v>510</v>
      </c>
      <c r="B14" s="538">
        <v>286572</v>
      </c>
      <c r="C14" s="538">
        <v>274264</v>
      </c>
      <c r="D14" s="538">
        <v>257914</v>
      </c>
      <c r="E14" s="538">
        <v>241374</v>
      </c>
      <c r="F14" s="538">
        <v>226243</v>
      </c>
    </row>
    <row r="15" spans="1:8" ht="9" customHeight="1" x14ac:dyDescent="0.2">
      <c r="A15" s="100" t="s">
        <v>104</v>
      </c>
      <c r="B15" s="540">
        <v>134045</v>
      </c>
      <c r="C15" s="540">
        <v>131801</v>
      </c>
      <c r="D15" s="540">
        <v>129996</v>
      </c>
      <c r="E15" s="540">
        <v>127981</v>
      </c>
      <c r="F15" s="540">
        <v>116987</v>
      </c>
    </row>
    <row r="16" spans="1:8" ht="9" customHeight="1" x14ac:dyDescent="0.2">
      <c r="A16" s="100" t="s">
        <v>1045</v>
      </c>
      <c r="B16" s="540">
        <v>4670</v>
      </c>
      <c r="C16" s="540">
        <v>9409</v>
      </c>
      <c r="D16" s="540">
        <v>4875</v>
      </c>
      <c r="E16" s="540">
        <v>15927</v>
      </c>
      <c r="F16" s="540">
        <v>22523</v>
      </c>
    </row>
    <row r="17" spans="1:30" ht="9" customHeight="1" x14ac:dyDescent="0.2">
      <c r="A17" s="100" t="s">
        <v>105</v>
      </c>
      <c r="B17" s="540">
        <v>533</v>
      </c>
      <c r="C17" s="540">
        <v>609</v>
      </c>
      <c r="D17" s="540">
        <v>391</v>
      </c>
      <c r="E17" s="540">
        <v>364</v>
      </c>
      <c r="F17" s="540">
        <v>15907</v>
      </c>
    </row>
    <row r="18" spans="1:30" ht="9" customHeight="1" x14ac:dyDescent="0.2">
      <c r="A18" s="396" t="s">
        <v>107</v>
      </c>
      <c r="B18" s="541">
        <v>110270</v>
      </c>
      <c r="C18" s="541">
        <v>103833</v>
      </c>
      <c r="D18" s="541">
        <v>100905</v>
      </c>
      <c r="E18" s="541">
        <v>113655</v>
      </c>
      <c r="F18" s="541">
        <v>110945</v>
      </c>
    </row>
    <row r="19" spans="1:30" ht="6.95" customHeight="1" x14ac:dyDescent="0.2">
      <c r="A19" s="289" t="s">
        <v>857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ht="9" customHeight="1" x14ac:dyDescent="0.2">
      <c r="A20" s="289"/>
      <c r="B20" s="111"/>
    </row>
    <row r="21" spans="1:30" ht="9" customHeight="1" x14ac:dyDescent="0.2">
      <c r="A21" s="110"/>
      <c r="B21" s="111"/>
    </row>
    <row r="22" spans="1:30" ht="9" customHeight="1" x14ac:dyDescent="0.2">
      <c r="A22" s="112"/>
      <c r="B22" s="89"/>
      <c r="C22" s="89"/>
      <c r="D22" s="89"/>
      <c r="E22" s="89"/>
    </row>
    <row r="23" spans="1:30" ht="9" customHeight="1" x14ac:dyDescent="0.2">
      <c r="A23" s="50"/>
    </row>
    <row r="24" spans="1:30" ht="9" customHeight="1" x14ac:dyDescent="0.2">
      <c r="A24" s="50"/>
    </row>
    <row r="25" spans="1:30" ht="9" customHeight="1" x14ac:dyDescent="0.2">
      <c r="A25" s="50"/>
    </row>
    <row r="26" spans="1:30" ht="9" customHeight="1" x14ac:dyDescent="0.2">
      <c r="A26" s="50"/>
    </row>
    <row r="27" spans="1:30" ht="9" customHeight="1" x14ac:dyDescent="0.2">
      <c r="A27" s="50"/>
    </row>
    <row r="28" spans="1:30" ht="9" customHeight="1" x14ac:dyDescent="0.2">
      <c r="A28" s="50"/>
    </row>
    <row r="29" spans="1:30" ht="9" customHeight="1" x14ac:dyDescent="0.2">
      <c r="A29" s="50"/>
    </row>
    <row r="30" spans="1:30" ht="9" customHeight="1" x14ac:dyDescent="0.2">
      <c r="A30" s="50"/>
    </row>
    <row r="31" spans="1:30" ht="9" customHeight="1" x14ac:dyDescent="0.2">
      <c r="A31" s="50"/>
    </row>
    <row r="32" spans="1:30" ht="9" customHeight="1" x14ac:dyDescent="0.2">
      <c r="A32" s="50"/>
    </row>
    <row r="33" spans="1:30" ht="9" customHeight="1" x14ac:dyDescent="0.2">
      <c r="A33" s="50"/>
    </row>
    <row r="34" spans="1:30" ht="9" customHeight="1" x14ac:dyDescent="0.2">
      <c r="A34" s="50"/>
    </row>
    <row r="35" spans="1:30" ht="9" customHeight="1" x14ac:dyDescent="0.2">
      <c r="A35" s="50"/>
    </row>
    <row r="36" spans="1:30" ht="9" customHeight="1" x14ac:dyDescent="0.2">
      <c r="A36" s="50"/>
    </row>
    <row r="37" spans="1:30" ht="9" customHeight="1" x14ac:dyDescent="0.2">
      <c r="A37" s="50"/>
    </row>
    <row r="38" spans="1:30" ht="9" customHeight="1" x14ac:dyDescent="0.2">
      <c r="A38" s="50"/>
    </row>
    <row r="39" spans="1:30" ht="9" customHeight="1" x14ac:dyDescent="0.2">
      <c r="A39" s="50"/>
    </row>
    <row r="40" spans="1:30" ht="9" customHeight="1" x14ac:dyDescent="0.2">
      <c r="A40" s="50"/>
    </row>
    <row r="41" spans="1:30" ht="9" customHeight="1" x14ac:dyDescent="0.2">
      <c r="A41" s="50"/>
    </row>
    <row r="42" spans="1:30" ht="9" customHeight="1" x14ac:dyDescent="0.2">
      <c r="A42" s="50"/>
    </row>
    <row r="43" spans="1:30" ht="9" customHeight="1" x14ac:dyDescent="0.2">
      <c r="A43" s="50"/>
    </row>
    <row r="44" spans="1:30" ht="9" customHeight="1" x14ac:dyDescent="0.2">
      <c r="A44" s="50"/>
    </row>
    <row r="45" spans="1:30" ht="9" customHeight="1" x14ac:dyDescent="0.2">
      <c r="A45" s="50"/>
    </row>
    <row r="46" spans="1:30" ht="6.95" customHeight="1" x14ac:dyDescent="0.2">
      <c r="A46" s="289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ht="9" customHeight="1" x14ac:dyDescent="0.2">
      <c r="A47" s="99" t="s">
        <v>1030</v>
      </c>
    </row>
    <row r="48" spans="1:30" ht="12.95" customHeight="1" x14ac:dyDescent="0.2">
      <c r="A48" s="702" t="s">
        <v>98</v>
      </c>
      <c r="B48" s="703" t="s">
        <v>1029</v>
      </c>
      <c r="C48" s="703"/>
      <c r="D48" s="703"/>
      <c r="E48" s="703"/>
      <c r="F48" s="704"/>
    </row>
    <row r="49" spans="1:30" ht="12.95" customHeight="1" x14ac:dyDescent="0.2">
      <c r="A49" s="702"/>
      <c r="B49" s="394">
        <v>2011</v>
      </c>
      <c r="C49" s="394">
        <v>2012</v>
      </c>
      <c r="D49" s="394">
        <v>2013</v>
      </c>
      <c r="E49" s="395">
        <v>2014</v>
      </c>
      <c r="F49" s="395">
        <v>2015</v>
      </c>
    </row>
    <row r="50" spans="1:30" ht="9" customHeight="1" x14ac:dyDescent="0.2">
      <c r="A50" s="310" t="s">
        <v>15</v>
      </c>
      <c r="B50" s="109">
        <v>3312</v>
      </c>
      <c r="C50" s="109">
        <v>3311</v>
      </c>
      <c r="D50" s="109">
        <v>3230</v>
      </c>
      <c r="E50" s="109">
        <v>3220</v>
      </c>
      <c r="F50" s="109">
        <v>3145</v>
      </c>
    </row>
    <row r="51" spans="1:30" ht="9" customHeight="1" x14ac:dyDescent="0.2">
      <c r="A51" s="113" t="s">
        <v>106</v>
      </c>
      <c r="B51" s="109">
        <v>17</v>
      </c>
      <c r="C51" s="109">
        <v>18</v>
      </c>
      <c r="D51" s="109">
        <v>20</v>
      </c>
      <c r="E51" s="109">
        <v>17</v>
      </c>
      <c r="F51" s="580" t="s">
        <v>75</v>
      </c>
    </row>
    <row r="52" spans="1:30" ht="9" customHeight="1" x14ac:dyDescent="0.2">
      <c r="A52" s="113" t="s">
        <v>323</v>
      </c>
      <c r="B52" s="109">
        <v>32</v>
      </c>
      <c r="C52" s="109">
        <v>34</v>
      </c>
      <c r="D52" s="109">
        <v>38</v>
      </c>
      <c r="E52" s="109">
        <v>536</v>
      </c>
      <c r="F52" s="580" t="s">
        <v>75</v>
      </c>
    </row>
    <row r="53" spans="1:30" ht="9" customHeight="1" x14ac:dyDescent="0.2">
      <c r="A53" s="113" t="s">
        <v>100</v>
      </c>
      <c r="B53" s="109">
        <v>2187</v>
      </c>
      <c r="C53" s="109">
        <v>2203</v>
      </c>
      <c r="D53" s="109">
        <v>2181</v>
      </c>
      <c r="E53" s="109">
        <v>2176</v>
      </c>
      <c r="F53" s="109">
        <v>2128</v>
      </c>
    </row>
    <row r="54" spans="1:30" ht="9" customHeight="1" x14ac:dyDescent="0.2">
      <c r="A54" s="114" t="s">
        <v>101</v>
      </c>
      <c r="B54" s="107">
        <v>460</v>
      </c>
      <c r="C54" s="107">
        <v>568</v>
      </c>
      <c r="D54" s="107">
        <v>628</v>
      </c>
      <c r="E54" s="107">
        <v>721</v>
      </c>
      <c r="F54" s="107">
        <v>854</v>
      </c>
    </row>
    <row r="55" spans="1:30" ht="9" customHeight="1" x14ac:dyDescent="0.2">
      <c r="A55" s="114" t="s">
        <v>102</v>
      </c>
      <c r="B55" s="107">
        <v>2092</v>
      </c>
      <c r="C55" s="107">
        <v>2119</v>
      </c>
      <c r="D55" s="107">
        <v>2086</v>
      </c>
      <c r="E55" s="107">
        <v>2079</v>
      </c>
      <c r="F55" s="107">
        <v>2036</v>
      </c>
    </row>
    <row r="56" spans="1:30" ht="9" customHeight="1" x14ac:dyDescent="0.2">
      <c r="A56" s="113" t="s">
        <v>103</v>
      </c>
      <c r="B56" s="109">
        <v>2866</v>
      </c>
      <c r="C56" s="109">
        <v>2825</v>
      </c>
      <c r="D56" s="109">
        <v>2725</v>
      </c>
      <c r="E56" s="109">
        <v>2680</v>
      </c>
      <c r="F56" s="109">
        <v>2578</v>
      </c>
    </row>
    <row r="57" spans="1:30" ht="9" customHeight="1" x14ac:dyDescent="0.2">
      <c r="A57" s="114" t="s">
        <v>458</v>
      </c>
      <c r="B57" s="107">
        <v>2648</v>
      </c>
      <c r="C57" s="107">
        <v>2603</v>
      </c>
      <c r="D57" s="107">
        <v>2493</v>
      </c>
      <c r="E57" s="107">
        <v>2439</v>
      </c>
      <c r="F57" s="107">
        <v>2347</v>
      </c>
    </row>
    <row r="58" spans="1:30" ht="9" customHeight="1" x14ac:dyDescent="0.2">
      <c r="A58" s="114" t="s">
        <v>510</v>
      </c>
      <c r="B58" s="107">
        <v>934</v>
      </c>
      <c r="C58" s="107">
        <v>946</v>
      </c>
      <c r="D58" s="107">
        <v>929</v>
      </c>
      <c r="E58" s="107">
        <v>909</v>
      </c>
      <c r="F58" s="107">
        <v>869</v>
      </c>
    </row>
    <row r="59" spans="1:30" ht="9" customHeight="1" x14ac:dyDescent="0.2">
      <c r="A59" s="113" t="s">
        <v>104</v>
      </c>
      <c r="B59" s="109">
        <v>330</v>
      </c>
      <c r="C59" s="109">
        <v>339</v>
      </c>
      <c r="D59" s="109">
        <v>352</v>
      </c>
      <c r="E59" s="109">
        <v>352</v>
      </c>
      <c r="F59" s="109">
        <v>370</v>
      </c>
    </row>
    <row r="60" spans="1:30" ht="9" customHeight="1" x14ac:dyDescent="0.2">
      <c r="A60" s="113" t="s">
        <v>1028</v>
      </c>
      <c r="B60" s="109">
        <v>22</v>
      </c>
      <c r="C60" s="109">
        <v>25</v>
      </c>
      <c r="D60" s="109">
        <v>22</v>
      </c>
      <c r="E60" s="109">
        <v>63</v>
      </c>
      <c r="F60" s="109">
        <v>133</v>
      </c>
    </row>
    <row r="61" spans="1:30" ht="9" customHeight="1" x14ac:dyDescent="0.2">
      <c r="A61" s="100" t="s">
        <v>1031</v>
      </c>
      <c r="B61" s="109">
        <v>20</v>
      </c>
      <c r="C61" s="109">
        <v>19</v>
      </c>
      <c r="D61" s="109">
        <v>15</v>
      </c>
      <c r="E61" s="109">
        <v>10</v>
      </c>
      <c r="F61" s="109">
        <v>3</v>
      </c>
    </row>
    <row r="62" spans="1:30" ht="9" customHeight="1" x14ac:dyDescent="0.2">
      <c r="A62" s="396" t="s">
        <v>107</v>
      </c>
      <c r="B62" s="397">
        <v>1338</v>
      </c>
      <c r="C62" s="397">
        <v>1289</v>
      </c>
      <c r="D62" s="397">
        <v>1275</v>
      </c>
      <c r="E62" s="397">
        <v>1331</v>
      </c>
      <c r="F62" s="397">
        <v>1263</v>
      </c>
    </row>
    <row r="63" spans="1:30" ht="6.95" customHeight="1" x14ac:dyDescent="0.2">
      <c r="A63" s="289" t="s">
        <v>857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1:30" ht="6.95" customHeight="1" x14ac:dyDescent="0.2">
      <c r="A64" s="289" t="s">
        <v>1044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1:6" ht="9" customHeight="1" x14ac:dyDescent="0.2">
      <c r="A65" s="289" t="s">
        <v>1032</v>
      </c>
    </row>
    <row r="66" spans="1:6" ht="9" customHeight="1" x14ac:dyDescent="0.2">
      <c r="A66" s="50"/>
    </row>
    <row r="68" spans="1:6" ht="9" customHeight="1" x14ac:dyDescent="0.2">
      <c r="A68" s="110"/>
    </row>
    <row r="69" spans="1:6" ht="9" customHeight="1" x14ac:dyDescent="0.2">
      <c r="F69" s="32"/>
    </row>
    <row r="92" spans="1:30" ht="6.95" customHeight="1" x14ac:dyDescent="0.2">
      <c r="A92" s="289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ht="6.95" customHeight="1" x14ac:dyDescent="0.2">
      <c r="A93" s="289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ht="9" customHeight="1" x14ac:dyDescent="0.2">
      <c r="A94" s="99" t="s">
        <v>929</v>
      </c>
    </row>
    <row r="95" spans="1:30" s="86" customFormat="1" ht="12.95" customHeight="1" x14ac:dyDescent="0.2">
      <c r="A95" s="702" t="s">
        <v>98</v>
      </c>
      <c r="B95" s="703" t="s">
        <v>646</v>
      </c>
      <c r="C95" s="703"/>
      <c r="D95" s="703"/>
      <c r="E95" s="703"/>
      <c r="F95" s="704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</row>
    <row r="96" spans="1:30" s="86" customFormat="1" ht="12.95" customHeight="1" x14ac:dyDescent="0.2">
      <c r="A96" s="702"/>
      <c r="B96" s="394">
        <v>2011</v>
      </c>
      <c r="C96" s="394">
        <v>2012</v>
      </c>
      <c r="D96" s="394">
        <v>2013</v>
      </c>
      <c r="E96" s="395">
        <v>2014</v>
      </c>
      <c r="F96" s="395">
        <v>2015</v>
      </c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</row>
    <row r="97" spans="1:30" ht="9" customHeight="1" x14ac:dyDescent="0.2">
      <c r="A97" s="311" t="s">
        <v>15</v>
      </c>
      <c r="B97" s="312">
        <v>32383</v>
      </c>
      <c r="C97" s="312">
        <v>32299</v>
      </c>
      <c r="D97" s="312">
        <v>32594</v>
      </c>
      <c r="E97" s="312">
        <v>33302</v>
      </c>
      <c r="F97" s="312">
        <v>33432</v>
      </c>
    </row>
    <row r="98" spans="1:30" ht="9" customHeight="1" x14ac:dyDescent="0.2">
      <c r="A98" s="115" t="s">
        <v>106</v>
      </c>
      <c r="B98" s="111" t="s">
        <v>75</v>
      </c>
      <c r="C98" s="111" t="s">
        <v>75</v>
      </c>
      <c r="D98" s="111" t="s">
        <v>75</v>
      </c>
      <c r="E98" s="111" t="s">
        <v>75</v>
      </c>
      <c r="F98" s="111" t="s">
        <v>75</v>
      </c>
    </row>
    <row r="99" spans="1:30" ht="9" customHeight="1" x14ac:dyDescent="0.2">
      <c r="A99" s="115" t="s">
        <v>100</v>
      </c>
      <c r="B99" s="111">
        <v>5402</v>
      </c>
      <c r="C99" s="111">
        <v>5917</v>
      </c>
      <c r="D99" s="111">
        <v>6103</v>
      </c>
      <c r="E99" s="111">
        <v>6291</v>
      </c>
      <c r="F99" s="111">
        <v>6433</v>
      </c>
    </row>
    <row r="100" spans="1:30" ht="9" customHeight="1" x14ac:dyDescent="0.2">
      <c r="A100" s="116" t="s">
        <v>101</v>
      </c>
      <c r="B100" s="84">
        <v>1267</v>
      </c>
      <c r="C100" s="84">
        <v>1522</v>
      </c>
      <c r="D100" s="84">
        <v>1758</v>
      </c>
      <c r="E100" s="84">
        <v>2020</v>
      </c>
      <c r="F100" s="84">
        <v>2243</v>
      </c>
    </row>
    <row r="101" spans="1:30" ht="9" customHeight="1" x14ac:dyDescent="0.2">
      <c r="A101" s="116" t="s">
        <v>102</v>
      </c>
      <c r="B101" s="84">
        <v>4234</v>
      </c>
      <c r="C101" s="84">
        <v>4534</v>
      </c>
      <c r="D101" s="84">
        <v>4492</v>
      </c>
      <c r="E101" s="84">
        <v>4412</v>
      </c>
      <c r="F101" s="84">
        <v>4370</v>
      </c>
    </row>
    <row r="102" spans="1:30" ht="9" customHeight="1" x14ac:dyDescent="0.2">
      <c r="A102" s="115" t="s">
        <v>103</v>
      </c>
      <c r="B102" s="111">
        <v>22922</v>
      </c>
      <c r="C102" s="111">
        <v>22579</v>
      </c>
      <c r="D102" s="111">
        <v>22305</v>
      </c>
      <c r="E102" s="111">
        <v>21937</v>
      </c>
      <c r="F102" s="111">
        <v>21680</v>
      </c>
    </row>
    <row r="103" spans="1:30" ht="9" customHeight="1" x14ac:dyDescent="0.2">
      <c r="A103" s="116" t="s">
        <v>458</v>
      </c>
      <c r="B103" s="84">
        <v>11754</v>
      </c>
      <c r="C103" s="84">
        <v>11857</v>
      </c>
      <c r="D103" s="84">
        <v>11709</v>
      </c>
      <c r="E103" s="84">
        <v>11613</v>
      </c>
      <c r="F103" s="84">
        <v>11650</v>
      </c>
    </row>
    <row r="104" spans="1:30" ht="9" customHeight="1" x14ac:dyDescent="0.2">
      <c r="A104" s="116" t="s">
        <v>510</v>
      </c>
      <c r="B104" s="84">
        <v>12659</v>
      </c>
      <c r="C104" s="84">
        <v>12264</v>
      </c>
      <c r="D104" s="84">
        <v>11966</v>
      </c>
      <c r="E104" s="84">
        <v>11664</v>
      </c>
      <c r="F104" s="84">
        <v>11360</v>
      </c>
    </row>
    <row r="105" spans="1:30" ht="9" customHeight="1" x14ac:dyDescent="0.2">
      <c r="A105" s="115" t="s">
        <v>104</v>
      </c>
      <c r="B105" s="111">
        <v>5442</v>
      </c>
      <c r="C105" s="111">
        <v>5229</v>
      </c>
      <c r="D105" s="111">
        <v>5587</v>
      </c>
      <c r="E105" s="111">
        <v>5952</v>
      </c>
      <c r="F105" s="111">
        <v>5573</v>
      </c>
    </row>
    <row r="106" spans="1:30" ht="9" customHeight="1" x14ac:dyDescent="0.2">
      <c r="A106" s="115" t="s">
        <v>1045</v>
      </c>
      <c r="B106" s="111">
        <v>328</v>
      </c>
      <c r="C106" s="111">
        <v>291</v>
      </c>
      <c r="D106" s="111">
        <v>289</v>
      </c>
      <c r="E106" s="111">
        <v>607</v>
      </c>
      <c r="F106" s="111">
        <v>1567</v>
      </c>
    </row>
    <row r="107" spans="1:30" ht="9" customHeight="1" x14ac:dyDescent="0.2">
      <c r="A107" s="115" t="s">
        <v>105</v>
      </c>
      <c r="B107" s="111">
        <v>73</v>
      </c>
      <c r="C107" s="111">
        <v>66</v>
      </c>
      <c r="D107" s="111">
        <v>57</v>
      </c>
      <c r="E107" s="111">
        <v>37</v>
      </c>
      <c r="F107" s="111">
        <v>13</v>
      </c>
    </row>
    <row r="108" spans="1:30" ht="9" customHeight="1" x14ac:dyDescent="0.2">
      <c r="A108" s="398" t="s">
        <v>107</v>
      </c>
      <c r="B108" s="399">
        <v>6036</v>
      </c>
      <c r="C108" s="399">
        <v>5952</v>
      </c>
      <c r="D108" s="399">
        <v>5989</v>
      </c>
      <c r="E108" s="399">
        <v>5440</v>
      </c>
      <c r="F108" s="399">
        <v>5307</v>
      </c>
    </row>
    <row r="109" spans="1:30" ht="6.95" customHeight="1" x14ac:dyDescent="0.2">
      <c r="A109" s="289" t="s">
        <v>857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1:30" ht="6.95" customHeight="1" x14ac:dyDescent="0.2">
      <c r="A110" s="289" t="s">
        <v>858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:30" ht="9" customHeight="1" x14ac:dyDescent="0.15">
      <c r="A111" s="108"/>
    </row>
    <row r="112" spans="1:30" ht="9" customHeight="1" x14ac:dyDescent="0.15">
      <c r="A112" s="108"/>
    </row>
    <row r="113" spans="1:1" ht="9" customHeight="1" x14ac:dyDescent="0.15">
      <c r="A113" s="108"/>
    </row>
    <row r="114" spans="1:1" ht="9" customHeight="1" x14ac:dyDescent="0.15">
      <c r="A114" s="108"/>
    </row>
    <row r="115" spans="1:1" ht="9" customHeight="1" x14ac:dyDescent="0.15">
      <c r="A115" s="108"/>
    </row>
    <row r="116" spans="1:1" ht="9" customHeight="1" x14ac:dyDescent="0.15">
      <c r="A116" s="108"/>
    </row>
    <row r="135" spans="1:30" ht="9" customHeight="1" x14ac:dyDescent="0.2">
      <c r="A135" s="25" t="s">
        <v>745</v>
      </c>
    </row>
    <row r="136" spans="1:30" ht="9" customHeight="1" x14ac:dyDescent="0.2">
      <c r="F136" s="32"/>
    </row>
    <row r="139" spans="1:30" ht="6.95" customHeight="1" x14ac:dyDescent="0.2">
      <c r="A139" s="289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</row>
    <row r="140" spans="1:30" ht="6.95" customHeight="1" x14ac:dyDescent="0.2">
      <c r="A140" s="289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</row>
  </sheetData>
  <mergeCells count="6">
    <mergeCell ref="A95:A96"/>
    <mergeCell ref="B95:F95"/>
    <mergeCell ref="A6:A7"/>
    <mergeCell ref="B6:F6"/>
    <mergeCell ref="A48:A49"/>
    <mergeCell ref="B48:F48"/>
  </mergeCells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99"/>
  <sheetViews>
    <sheetView zoomScale="200" zoomScaleNormal="200" workbookViewId="0">
      <selection activeCell="E23" sqref="E23"/>
    </sheetView>
  </sheetViews>
  <sheetFormatPr defaultColWidth="9.140625" defaultRowHeight="9" customHeight="1" x14ac:dyDescent="0.2"/>
  <cols>
    <col min="1" max="1" width="12.85546875" style="25" customWidth="1"/>
    <col min="2" max="5" width="9.28515625" style="25" customWidth="1"/>
    <col min="6" max="6" width="9.42578125" style="25" customWidth="1"/>
    <col min="7" max="16384" width="9.140625" style="25"/>
  </cols>
  <sheetData>
    <row r="1" spans="1:6" ht="9" customHeight="1" x14ac:dyDescent="0.2">
      <c r="A1" s="308" t="s">
        <v>108</v>
      </c>
    </row>
    <row r="2" spans="1:6" ht="9" customHeight="1" x14ac:dyDescent="0.2">
      <c r="A2" s="99" t="s">
        <v>926</v>
      </c>
    </row>
    <row r="3" spans="1:6" ht="12.95" customHeight="1" x14ac:dyDescent="0.2">
      <c r="A3" s="400" t="s">
        <v>192</v>
      </c>
      <c r="B3" s="568">
        <v>2011</v>
      </c>
      <c r="C3" s="568">
        <v>2012</v>
      </c>
      <c r="D3" s="568">
        <v>2013</v>
      </c>
      <c r="E3" s="569">
        <v>2014</v>
      </c>
      <c r="F3" s="402">
        <v>2015</v>
      </c>
    </row>
    <row r="4" spans="1:6" ht="9" customHeight="1" x14ac:dyDescent="0.2">
      <c r="A4" s="219" t="s">
        <v>109</v>
      </c>
      <c r="B4" s="206">
        <f>B5+B6+B7+B8</f>
        <v>26</v>
      </c>
      <c r="C4" s="206">
        <f>C5+C6+C7+C8</f>
        <v>30</v>
      </c>
      <c r="D4" s="206">
        <f>D5+D6+D7+D8</f>
        <v>27</v>
      </c>
      <c r="E4" s="206">
        <f>E5+E6+E7+E8</f>
        <v>27</v>
      </c>
      <c r="F4" s="206">
        <f>F5+F6+F7+F8</f>
        <v>28</v>
      </c>
    </row>
    <row r="5" spans="1:6" ht="9" customHeight="1" x14ac:dyDescent="0.2">
      <c r="A5" s="204" t="s">
        <v>58</v>
      </c>
      <c r="B5" s="237">
        <v>2</v>
      </c>
      <c r="C5" s="237">
        <v>2</v>
      </c>
      <c r="D5" s="237">
        <v>2</v>
      </c>
      <c r="E5" s="237">
        <v>2</v>
      </c>
      <c r="F5" s="237">
        <v>2</v>
      </c>
    </row>
    <row r="6" spans="1:6" ht="9" customHeight="1" x14ac:dyDescent="0.2">
      <c r="A6" s="204" t="s">
        <v>59</v>
      </c>
      <c r="B6" s="237">
        <v>2</v>
      </c>
      <c r="C6" s="237">
        <v>2</v>
      </c>
      <c r="D6" s="237">
        <v>2</v>
      </c>
      <c r="E6" s="237">
        <v>2</v>
      </c>
      <c r="F6" s="237">
        <v>2</v>
      </c>
    </row>
    <row r="7" spans="1:6" ht="9" customHeight="1" x14ac:dyDescent="0.2">
      <c r="A7" s="204" t="s">
        <v>60</v>
      </c>
      <c r="B7" s="237">
        <v>0</v>
      </c>
      <c r="C7" s="237">
        <v>0</v>
      </c>
      <c r="D7" s="237">
        <v>0</v>
      </c>
      <c r="E7" s="237">
        <v>0</v>
      </c>
      <c r="F7" s="237">
        <v>0</v>
      </c>
    </row>
    <row r="8" spans="1:6" ht="9" customHeight="1" x14ac:dyDescent="0.2">
      <c r="A8" s="204" t="s">
        <v>110</v>
      </c>
      <c r="B8" s="237">
        <v>22</v>
      </c>
      <c r="C8" s="237">
        <v>26</v>
      </c>
      <c r="D8" s="237">
        <v>23</v>
      </c>
      <c r="E8" s="237">
        <v>23</v>
      </c>
      <c r="F8" s="237">
        <v>24</v>
      </c>
    </row>
    <row r="9" spans="1:6" ht="9" customHeight="1" x14ac:dyDescent="0.2">
      <c r="A9" s="219" t="s">
        <v>111</v>
      </c>
      <c r="B9" s="206">
        <f>B10+B11+B12+B13</f>
        <v>4645</v>
      </c>
      <c r="C9" s="206">
        <f>C10+C11+C12+C13</f>
        <v>4854</v>
      </c>
      <c r="D9" s="206">
        <f>D10+D11+D12+D13</f>
        <v>4753</v>
      </c>
      <c r="E9" s="206">
        <f>E10+E11+E12+E13</f>
        <v>5120</v>
      </c>
      <c r="F9" s="206">
        <f>F10+F11+F12+F13</f>
        <v>4934</v>
      </c>
    </row>
    <row r="10" spans="1:6" ht="9" customHeight="1" x14ac:dyDescent="0.2">
      <c r="A10" s="204" t="s">
        <v>58</v>
      </c>
      <c r="B10" s="237">
        <v>1797</v>
      </c>
      <c r="C10" s="237">
        <v>1815</v>
      </c>
      <c r="D10" s="237">
        <v>1807</v>
      </c>
      <c r="E10" s="237">
        <v>2099</v>
      </c>
      <c r="F10" s="237">
        <v>1974</v>
      </c>
    </row>
    <row r="11" spans="1:6" ht="9" customHeight="1" x14ac:dyDescent="0.2">
      <c r="A11" s="204" t="s">
        <v>59</v>
      </c>
      <c r="B11" s="237">
        <v>619</v>
      </c>
      <c r="C11" s="237">
        <v>614</v>
      </c>
      <c r="D11" s="237">
        <v>589</v>
      </c>
      <c r="E11" s="237">
        <v>566</v>
      </c>
      <c r="F11" s="237">
        <v>588</v>
      </c>
    </row>
    <row r="12" spans="1:6" ht="9" customHeight="1" x14ac:dyDescent="0.2">
      <c r="A12" s="204" t="s">
        <v>60</v>
      </c>
      <c r="B12" s="237">
        <v>0</v>
      </c>
      <c r="C12" s="237">
        <v>0</v>
      </c>
      <c r="D12" s="237">
        <v>0</v>
      </c>
      <c r="E12" s="237">
        <v>0</v>
      </c>
      <c r="F12" s="237">
        <v>0</v>
      </c>
    </row>
    <row r="13" spans="1:6" ht="9" customHeight="1" x14ac:dyDescent="0.2">
      <c r="A13" s="204" t="s">
        <v>110</v>
      </c>
      <c r="B13" s="237">
        <v>2229</v>
      </c>
      <c r="C13" s="237">
        <v>2425</v>
      </c>
      <c r="D13" s="237">
        <v>2357</v>
      </c>
      <c r="E13" s="237">
        <v>2455</v>
      </c>
      <c r="F13" s="237">
        <v>2372</v>
      </c>
    </row>
    <row r="14" spans="1:6" ht="9" customHeight="1" x14ac:dyDescent="0.2">
      <c r="A14" s="219" t="s">
        <v>112</v>
      </c>
      <c r="B14" s="206">
        <f>B15+B16+B17+B18</f>
        <v>6174</v>
      </c>
      <c r="C14" s="206">
        <f>C15+C16+C17+C18</f>
        <v>4414</v>
      </c>
      <c r="D14" s="206">
        <f>D15+D16+D17+D18</f>
        <v>4759</v>
      </c>
      <c r="E14" s="206">
        <f>E15+E16+E17+E18</f>
        <v>4775</v>
      </c>
      <c r="F14" s="206">
        <f>F15+F16+F17+F18</f>
        <v>4376</v>
      </c>
    </row>
    <row r="15" spans="1:6" ht="9" customHeight="1" x14ac:dyDescent="0.2">
      <c r="A15" s="204" t="s">
        <v>58</v>
      </c>
      <c r="B15" s="237">
        <v>2533</v>
      </c>
      <c r="C15" s="237">
        <v>2166</v>
      </c>
      <c r="D15" s="237">
        <v>2485</v>
      </c>
      <c r="E15" s="237">
        <v>2420</v>
      </c>
      <c r="F15" s="237">
        <v>2450</v>
      </c>
    </row>
    <row r="16" spans="1:6" ht="9" customHeight="1" x14ac:dyDescent="0.2">
      <c r="A16" s="204" t="s">
        <v>59</v>
      </c>
      <c r="B16" s="237">
        <v>2188</v>
      </c>
      <c r="C16" s="237">
        <v>468</v>
      </c>
      <c r="D16" s="237">
        <v>698</v>
      </c>
      <c r="E16" s="237">
        <v>674</v>
      </c>
      <c r="F16" s="237">
        <v>644</v>
      </c>
    </row>
    <row r="17" spans="1:6" ht="9" customHeight="1" x14ac:dyDescent="0.2">
      <c r="A17" s="204" t="s">
        <v>60</v>
      </c>
      <c r="B17" s="237">
        <v>0</v>
      </c>
      <c r="C17" s="237">
        <v>0</v>
      </c>
      <c r="D17" s="237">
        <v>0</v>
      </c>
      <c r="E17" s="237">
        <v>0</v>
      </c>
      <c r="F17" s="237">
        <v>0</v>
      </c>
    </row>
    <row r="18" spans="1:6" ht="9" customHeight="1" x14ac:dyDescent="0.2">
      <c r="A18" s="404" t="s">
        <v>110</v>
      </c>
      <c r="B18" s="405">
        <v>1453</v>
      </c>
      <c r="C18" s="405">
        <v>1780</v>
      </c>
      <c r="D18" s="405">
        <v>1576</v>
      </c>
      <c r="E18" s="405">
        <v>1681</v>
      </c>
      <c r="F18" s="405">
        <v>1282</v>
      </c>
    </row>
    <row r="19" spans="1:6" ht="6.95" customHeight="1" x14ac:dyDescent="0.2">
      <c r="A19" s="289" t="s">
        <v>857</v>
      </c>
    </row>
    <row r="20" spans="1:6" ht="6.95" customHeight="1" x14ac:dyDescent="0.2">
      <c r="A20" s="289" t="s">
        <v>859</v>
      </c>
    </row>
    <row r="21" spans="1:6" s="152" customFormat="1" ht="6.95" customHeight="1" x14ac:dyDescent="0.2">
      <c r="A21" s="234"/>
    </row>
    <row r="22" spans="1:6" s="152" customFormat="1" ht="6.95" customHeight="1" x14ac:dyDescent="0.2">
      <c r="A22" s="234"/>
    </row>
    <row r="25" spans="1:6" ht="9" customHeight="1" x14ac:dyDescent="0.2">
      <c r="A25" s="99" t="s">
        <v>1062</v>
      </c>
    </row>
    <row r="26" spans="1:6" ht="12.95" customHeight="1" x14ac:dyDescent="0.2">
      <c r="A26" s="400" t="s">
        <v>192</v>
      </c>
      <c r="B26" s="568">
        <v>2011</v>
      </c>
      <c r="C26" s="568">
        <v>2012</v>
      </c>
      <c r="D26" s="568">
        <v>2013</v>
      </c>
      <c r="E26" s="569">
        <v>2014</v>
      </c>
      <c r="F26" s="402">
        <v>2015</v>
      </c>
    </row>
    <row r="27" spans="1:6" ht="9" customHeight="1" x14ac:dyDescent="0.2">
      <c r="A27" s="219" t="s">
        <v>113</v>
      </c>
      <c r="B27" s="206">
        <f>B28+B29+B30+B31</f>
        <v>316</v>
      </c>
      <c r="C27" s="206">
        <f>C28+C29+C30+C31</f>
        <v>321</v>
      </c>
      <c r="D27" s="206">
        <f>D28+D29+D30+D31</f>
        <v>328</v>
      </c>
      <c r="E27" s="206">
        <f>E28+E29+E30+E31</f>
        <v>345</v>
      </c>
      <c r="F27" s="206">
        <f>F28+F29+F30+F31</f>
        <v>352</v>
      </c>
    </row>
    <row r="28" spans="1:6" ht="9" customHeight="1" x14ac:dyDescent="0.2">
      <c r="A28" s="204" t="s">
        <v>58</v>
      </c>
      <c r="B28" s="237">
        <v>106</v>
      </c>
      <c r="C28" s="237">
        <v>96</v>
      </c>
      <c r="D28" s="237">
        <v>98</v>
      </c>
      <c r="E28" s="237">
        <v>104</v>
      </c>
      <c r="F28" s="237">
        <v>105</v>
      </c>
    </row>
    <row r="29" spans="1:6" ht="9" customHeight="1" x14ac:dyDescent="0.2">
      <c r="A29" s="204" t="s">
        <v>59</v>
      </c>
      <c r="B29" s="237">
        <v>78</v>
      </c>
      <c r="C29" s="237">
        <v>75</v>
      </c>
      <c r="D29" s="237">
        <v>71</v>
      </c>
      <c r="E29" s="237">
        <v>71</v>
      </c>
      <c r="F29" s="237">
        <v>71</v>
      </c>
    </row>
    <row r="30" spans="1:6" ht="9" customHeight="1" x14ac:dyDescent="0.2">
      <c r="A30" s="204" t="s">
        <v>60</v>
      </c>
      <c r="B30" s="237">
        <v>0</v>
      </c>
      <c r="C30" s="237">
        <v>0</v>
      </c>
      <c r="D30" s="237">
        <v>0</v>
      </c>
      <c r="E30" s="237">
        <v>0</v>
      </c>
      <c r="F30" s="237">
        <v>0</v>
      </c>
    </row>
    <row r="31" spans="1:6" ht="9" customHeight="1" x14ac:dyDescent="0.2">
      <c r="A31" s="204" t="s">
        <v>110</v>
      </c>
      <c r="B31" s="237">
        <v>132</v>
      </c>
      <c r="C31" s="237">
        <v>150</v>
      </c>
      <c r="D31" s="237">
        <v>159</v>
      </c>
      <c r="E31" s="237">
        <v>170</v>
      </c>
      <c r="F31" s="237">
        <v>176</v>
      </c>
    </row>
    <row r="32" spans="1:6" ht="9" customHeight="1" x14ac:dyDescent="0.2">
      <c r="A32" s="219" t="s">
        <v>193</v>
      </c>
      <c r="B32" s="206">
        <f>B33+B34+B35+B36</f>
        <v>87064</v>
      </c>
      <c r="C32" s="206">
        <f>C33+C34+C35+C36</f>
        <v>92255</v>
      </c>
      <c r="D32" s="206">
        <f>D33+D34+D35+D36</f>
        <v>98165</v>
      </c>
      <c r="E32" s="206">
        <f>E33+E34+E35+E36</f>
        <v>101198</v>
      </c>
      <c r="F32" s="206">
        <f>F33+F34+F35+F36</f>
        <v>101389</v>
      </c>
    </row>
    <row r="33" spans="1:6" ht="9" customHeight="1" x14ac:dyDescent="0.2">
      <c r="A33" s="204" t="s">
        <v>58</v>
      </c>
      <c r="B33" s="237">
        <v>29195</v>
      </c>
      <c r="C33" s="237">
        <v>31754</v>
      </c>
      <c r="D33" s="237">
        <v>33780</v>
      </c>
      <c r="E33" s="237">
        <v>32295</v>
      </c>
      <c r="F33" s="237">
        <v>29106</v>
      </c>
    </row>
    <row r="34" spans="1:6" ht="9" customHeight="1" x14ac:dyDescent="0.2">
      <c r="A34" s="204" t="s">
        <v>59</v>
      </c>
      <c r="B34" s="237">
        <v>9349</v>
      </c>
      <c r="C34" s="237">
        <v>8641</v>
      </c>
      <c r="D34" s="237">
        <v>8593</v>
      </c>
      <c r="E34" s="237">
        <v>8814</v>
      </c>
      <c r="F34" s="237">
        <v>8635</v>
      </c>
    </row>
    <row r="35" spans="1:6" ht="9" customHeight="1" x14ac:dyDescent="0.2">
      <c r="A35" s="204" t="s">
        <v>60</v>
      </c>
      <c r="B35" s="237">
        <v>0</v>
      </c>
      <c r="C35" s="237">
        <v>27</v>
      </c>
      <c r="D35" s="237">
        <v>33</v>
      </c>
      <c r="E35" s="237">
        <v>0</v>
      </c>
      <c r="F35" s="237">
        <v>0</v>
      </c>
    </row>
    <row r="36" spans="1:6" ht="9" customHeight="1" x14ac:dyDescent="0.2">
      <c r="A36" s="204" t="s">
        <v>110</v>
      </c>
      <c r="B36" s="237">
        <v>48520</v>
      </c>
      <c r="C36" s="237">
        <v>51833</v>
      </c>
      <c r="D36" s="237">
        <v>55759</v>
      </c>
      <c r="E36" s="237">
        <v>60089</v>
      </c>
      <c r="F36" s="237">
        <v>63648</v>
      </c>
    </row>
    <row r="37" spans="1:6" ht="9" customHeight="1" x14ac:dyDescent="0.2">
      <c r="A37" s="219" t="s">
        <v>413</v>
      </c>
      <c r="B37" s="206">
        <f>B38+B39+B40+B41</f>
        <v>10895</v>
      </c>
      <c r="C37" s="206">
        <f>C38+C39+C40+C41</f>
        <v>9635</v>
      </c>
      <c r="D37" s="206">
        <f>D38+D39+D40+D41</f>
        <v>8840</v>
      </c>
      <c r="E37" s="206">
        <f>E38+E39+E40+E41</f>
        <v>8632</v>
      </c>
      <c r="F37" s="206">
        <f>F38+F39+F40+F41</f>
        <v>13709</v>
      </c>
    </row>
    <row r="38" spans="1:6" ht="9" customHeight="1" x14ac:dyDescent="0.2">
      <c r="A38" s="204" t="s">
        <v>58</v>
      </c>
      <c r="B38" s="237">
        <v>2255</v>
      </c>
      <c r="C38" s="237">
        <v>1851</v>
      </c>
      <c r="D38" s="237">
        <v>2336</v>
      </c>
      <c r="E38" s="237">
        <v>2354</v>
      </c>
      <c r="F38" s="237">
        <v>3196</v>
      </c>
    </row>
    <row r="39" spans="1:6" ht="9" customHeight="1" x14ac:dyDescent="0.2">
      <c r="A39" s="204" t="s">
        <v>59</v>
      </c>
      <c r="B39" s="237">
        <v>2458</v>
      </c>
      <c r="C39" s="237">
        <v>641</v>
      </c>
      <c r="D39" s="237">
        <v>576</v>
      </c>
      <c r="E39" s="237">
        <v>747</v>
      </c>
      <c r="F39" s="237">
        <v>913</v>
      </c>
    </row>
    <row r="40" spans="1:6" ht="9" customHeight="1" x14ac:dyDescent="0.2">
      <c r="A40" s="204" t="s">
        <v>60</v>
      </c>
      <c r="B40" s="237">
        <v>0</v>
      </c>
      <c r="C40" s="237">
        <v>4</v>
      </c>
      <c r="D40" s="237">
        <v>7</v>
      </c>
      <c r="E40" s="237">
        <v>0</v>
      </c>
      <c r="F40" s="237">
        <v>0</v>
      </c>
    </row>
    <row r="41" spans="1:6" ht="9" customHeight="1" x14ac:dyDescent="0.2">
      <c r="A41" s="404" t="s">
        <v>110</v>
      </c>
      <c r="B41" s="405">
        <v>6182</v>
      </c>
      <c r="C41" s="405">
        <v>7139</v>
      </c>
      <c r="D41" s="405">
        <v>5921</v>
      </c>
      <c r="E41" s="405">
        <v>5531</v>
      </c>
      <c r="F41" s="405">
        <v>9600</v>
      </c>
    </row>
    <row r="42" spans="1:6" ht="6.95" customHeight="1" x14ac:dyDescent="0.2">
      <c r="A42" s="289" t="s">
        <v>857</v>
      </c>
    </row>
    <row r="43" spans="1:6" ht="6.95" customHeight="1" x14ac:dyDescent="0.2">
      <c r="A43" s="289" t="s">
        <v>859</v>
      </c>
    </row>
    <row r="49" spans="1:6" ht="9" customHeight="1" x14ac:dyDescent="0.2">
      <c r="A49" s="102" t="s">
        <v>882</v>
      </c>
    </row>
    <row r="50" spans="1:6" ht="9" customHeight="1" x14ac:dyDescent="0.2">
      <c r="A50" s="290" t="s">
        <v>927</v>
      </c>
    </row>
    <row r="51" spans="1:6" ht="12.95" customHeight="1" x14ac:dyDescent="0.2">
      <c r="A51" s="403" t="s">
        <v>114</v>
      </c>
      <c r="B51" s="568">
        <v>2011</v>
      </c>
      <c r="C51" s="568">
        <v>2012</v>
      </c>
      <c r="D51" s="568">
        <v>2013</v>
      </c>
      <c r="E51" s="569">
        <v>2014</v>
      </c>
      <c r="F51" s="402">
        <v>2015</v>
      </c>
    </row>
    <row r="52" spans="1:6" ht="9" customHeight="1" x14ac:dyDescent="0.2">
      <c r="A52" s="219" t="s">
        <v>115</v>
      </c>
      <c r="B52" s="206">
        <f>B53+B54+B55+B56</f>
        <v>26273</v>
      </c>
      <c r="C52" s="206">
        <f>C53+C54+C55+C56</f>
        <v>33662</v>
      </c>
      <c r="D52" s="206">
        <f>D53+D54+D55+D56</f>
        <v>30962</v>
      </c>
      <c r="E52" s="206">
        <f>E53+E54+E55+E56</f>
        <v>33929</v>
      </c>
      <c r="F52" s="206">
        <f>F53+F54+F55+F56</f>
        <v>34900</v>
      </c>
    </row>
    <row r="53" spans="1:6" ht="9" customHeight="1" x14ac:dyDescent="0.2">
      <c r="A53" s="204" t="s">
        <v>58</v>
      </c>
      <c r="B53" s="237">
        <v>6028</v>
      </c>
      <c r="C53" s="237">
        <v>6006</v>
      </c>
      <c r="D53" s="237">
        <v>6029</v>
      </c>
      <c r="E53" s="237">
        <v>6137</v>
      </c>
      <c r="F53" s="237">
        <v>6239</v>
      </c>
    </row>
    <row r="54" spans="1:6" ht="9" customHeight="1" x14ac:dyDescent="0.2">
      <c r="A54" s="204" t="s">
        <v>59</v>
      </c>
      <c r="B54" s="237">
        <v>1630</v>
      </c>
      <c r="C54" s="237">
        <v>6476</v>
      </c>
      <c r="D54" s="237">
        <v>1576</v>
      </c>
      <c r="E54" s="237">
        <v>1468</v>
      </c>
      <c r="F54" s="237">
        <v>1540</v>
      </c>
    </row>
    <row r="55" spans="1:6" ht="9" customHeight="1" x14ac:dyDescent="0.2">
      <c r="A55" s="204" t="s">
        <v>60</v>
      </c>
      <c r="B55" s="237">
        <v>0</v>
      </c>
      <c r="C55" s="237">
        <v>0</v>
      </c>
      <c r="D55" s="237">
        <v>0</v>
      </c>
      <c r="E55" s="237">
        <v>0</v>
      </c>
      <c r="F55" s="237">
        <v>0</v>
      </c>
    </row>
    <row r="56" spans="1:6" ht="9" customHeight="1" x14ac:dyDescent="0.2">
      <c r="A56" s="204" t="s">
        <v>110</v>
      </c>
      <c r="B56" s="237">
        <v>18615</v>
      </c>
      <c r="C56" s="237">
        <v>21180</v>
      </c>
      <c r="D56" s="237">
        <v>23357</v>
      </c>
      <c r="E56" s="237">
        <v>26324</v>
      </c>
      <c r="F56" s="237">
        <v>27121</v>
      </c>
    </row>
    <row r="57" spans="1:6" ht="9" customHeight="1" x14ac:dyDescent="0.2">
      <c r="A57" s="219" t="s">
        <v>116</v>
      </c>
      <c r="B57" s="206">
        <f>B58+B59+B60+B61</f>
        <v>85169</v>
      </c>
      <c r="C57" s="206">
        <f>C58+C59+C60+C61</f>
        <v>170867</v>
      </c>
      <c r="D57" s="206">
        <f>D58+D59+D60+D61</f>
        <v>186161</v>
      </c>
      <c r="E57" s="206">
        <f>E58+E59+E60+E61</f>
        <v>252058</v>
      </c>
      <c r="F57" s="206">
        <f>F58+F59+F60+F61</f>
        <v>238623</v>
      </c>
    </row>
    <row r="58" spans="1:6" ht="9" customHeight="1" x14ac:dyDescent="0.2">
      <c r="A58" s="204" t="s">
        <v>58</v>
      </c>
      <c r="B58" s="237">
        <v>35699</v>
      </c>
      <c r="C58" s="237">
        <v>108974</v>
      </c>
      <c r="D58" s="237">
        <v>133394</v>
      </c>
      <c r="E58" s="237">
        <v>198582</v>
      </c>
      <c r="F58" s="237">
        <v>182869</v>
      </c>
    </row>
    <row r="59" spans="1:6" ht="9" customHeight="1" x14ac:dyDescent="0.2">
      <c r="A59" s="204" t="s">
        <v>59</v>
      </c>
      <c r="B59" s="237">
        <v>12243</v>
      </c>
      <c r="C59" s="237">
        <v>20705</v>
      </c>
      <c r="D59" s="237">
        <v>9442</v>
      </c>
      <c r="E59" s="237">
        <v>7476</v>
      </c>
      <c r="F59" s="237">
        <v>6598</v>
      </c>
    </row>
    <row r="60" spans="1:6" ht="9" customHeight="1" x14ac:dyDescent="0.2">
      <c r="A60" s="204" t="s">
        <v>60</v>
      </c>
      <c r="B60" s="237">
        <v>0</v>
      </c>
      <c r="C60" s="237">
        <v>0</v>
      </c>
      <c r="D60" s="237">
        <v>0</v>
      </c>
      <c r="E60" s="237">
        <v>0</v>
      </c>
      <c r="F60" s="237">
        <v>0</v>
      </c>
    </row>
    <row r="61" spans="1:6" ht="9" customHeight="1" x14ac:dyDescent="0.2">
      <c r="A61" s="204" t="s">
        <v>110</v>
      </c>
      <c r="B61" s="237">
        <v>37227</v>
      </c>
      <c r="C61" s="237">
        <v>41188</v>
      </c>
      <c r="D61" s="237">
        <v>43325</v>
      </c>
      <c r="E61" s="237">
        <v>46000</v>
      </c>
      <c r="F61" s="237">
        <v>49156</v>
      </c>
    </row>
    <row r="62" spans="1:6" ht="9" customHeight="1" x14ac:dyDescent="0.2">
      <c r="A62" s="219" t="s">
        <v>117</v>
      </c>
      <c r="B62" s="206">
        <f>B63+B64+B65+B66</f>
        <v>26762</v>
      </c>
      <c r="C62" s="206">
        <f>C63+C64+C65+C66</f>
        <v>29281</v>
      </c>
      <c r="D62" s="206">
        <f>D63+D64+D65+D66</f>
        <v>31271</v>
      </c>
      <c r="E62" s="206">
        <f>E63+E64+E65+E66</f>
        <v>34339</v>
      </c>
      <c r="F62" s="206">
        <f>F63+F64+F65+F66</f>
        <v>31051</v>
      </c>
    </row>
    <row r="63" spans="1:6" ht="9" customHeight="1" x14ac:dyDescent="0.2">
      <c r="A63" s="204" t="s">
        <v>58</v>
      </c>
      <c r="B63" s="237">
        <v>6162</v>
      </c>
      <c r="C63" s="237">
        <v>6695</v>
      </c>
      <c r="D63" s="237">
        <v>7493</v>
      </c>
      <c r="E63" s="237">
        <v>7750</v>
      </c>
      <c r="F63" s="237">
        <v>6594</v>
      </c>
    </row>
    <row r="64" spans="1:6" ht="9" customHeight="1" x14ac:dyDescent="0.2">
      <c r="A64" s="204" t="s">
        <v>59</v>
      </c>
      <c r="B64" s="237">
        <v>1603</v>
      </c>
      <c r="C64" s="237">
        <v>2185</v>
      </c>
      <c r="D64" s="237">
        <v>1429</v>
      </c>
      <c r="E64" s="237">
        <v>1401</v>
      </c>
      <c r="F64" s="237">
        <v>1359</v>
      </c>
    </row>
    <row r="65" spans="1:6" ht="9" customHeight="1" x14ac:dyDescent="0.2">
      <c r="A65" s="204" t="s">
        <v>60</v>
      </c>
      <c r="B65" s="237">
        <v>0</v>
      </c>
      <c r="C65" s="237">
        <v>9</v>
      </c>
      <c r="D65" s="237">
        <v>19</v>
      </c>
      <c r="E65" s="237">
        <v>0</v>
      </c>
      <c r="F65" s="237">
        <v>0</v>
      </c>
    </row>
    <row r="66" spans="1:6" ht="9" customHeight="1" x14ac:dyDescent="0.2">
      <c r="A66" s="404" t="s">
        <v>110</v>
      </c>
      <c r="B66" s="405">
        <v>18997</v>
      </c>
      <c r="C66" s="405">
        <v>20392</v>
      </c>
      <c r="D66" s="405">
        <v>22330</v>
      </c>
      <c r="E66" s="405">
        <v>25188</v>
      </c>
      <c r="F66" s="405">
        <v>23098</v>
      </c>
    </row>
    <row r="67" spans="1:6" ht="6.95" customHeight="1" x14ac:dyDescent="0.2">
      <c r="A67" s="289" t="s">
        <v>857</v>
      </c>
    </row>
    <row r="68" spans="1:6" ht="6.95" customHeight="1" x14ac:dyDescent="0.2">
      <c r="A68" s="289" t="s">
        <v>859</v>
      </c>
    </row>
    <row r="69" spans="1:6" s="152" customFormat="1" ht="6.95" customHeight="1" x14ac:dyDescent="0.2">
      <c r="A69" s="234"/>
    </row>
    <row r="70" spans="1:6" ht="9" customHeight="1" x14ac:dyDescent="0.2">
      <c r="A70" s="31"/>
    </row>
    <row r="71" spans="1:6" ht="9" customHeight="1" x14ac:dyDescent="0.2">
      <c r="A71" s="31"/>
    </row>
    <row r="72" spans="1:6" ht="9" customHeight="1" x14ac:dyDescent="0.2">
      <c r="A72" s="31"/>
    </row>
    <row r="95" spans="1:1" ht="6.95" customHeight="1" x14ac:dyDescent="0.2">
      <c r="A95" s="289"/>
    </row>
    <row r="96" spans="1:1" ht="6.95" customHeight="1" x14ac:dyDescent="0.2">
      <c r="A96" s="289"/>
    </row>
    <row r="98" spans="1:1" ht="9" customHeight="1" x14ac:dyDescent="0.2">
      <c r="A98" s="30"/>
    </row>
    <row r="99" spans="1:1" ht="9" customHeight="1" x14ac:dyDescent="0.2">
      <c r="A99" s="30"/>
    </row>
  </sheetData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7"/>
  <sheetViews>
    <sheetView zoomScale="200" zoomScaleNormal="200" workbookViewId="0">
      <selection activeCell="B24" sqref="B24"/>
    </sheetView>
  </sheetViews>
  <sheetFormatPr defaultColWidth="9.140625" defaultRowHeight="9" customHeight="1" x14ac:dyDescent="0.2"/>
  <cols>
    <col min="1" max="1" width="12.7109375" style="92" customWidth="1"/>
    <col min="2" max="4" width="9.28515625" style="92" customWidth="1"/>
    <col min="5" max="6" width="9.28515625" style="25" customWidth="1"/>
    <col min="7" max="7" width="3.42578125" style="25" customWidth="1"/>
    <col min="8" max="8" width="6.7109375" style="25" customWidth="1"/>
    <col min="9" max="13" width="3.42578125" style="25" customWidth="1"/>
    <col min="14" max="16384" width="9.140625" style="25"/>
  </cols>
  <sheetData>
    <row r="1" spans="1:8" ht="9" customHeight="1" x14ac:dyDescent="0.2">
      <c r="A1" s="306" t="s">
        <v>118</v>
      </c>
      <c r="B1" s="83"/>
      <c r="C1" s="83"/>
      <c r="D1" s="83"/>
      <c r="E1" s="83"/>
      <c r="F1" s="83"/>
    </row>
    <row r="2" spans="1:8" ht="9" customHeight="1" x14ac:dyDescent="0.2">
      <c r="A2" s="307" t="s">
        <v>954</v>
      </c>
      <c r="B2" s="25"/>
      <c r="C2" s="25"/>
      <c r="D2" s="83"/>
      <c r="E2" s="83"/>
      <c r="F2" s="83"/>
    </row>
    <row r="3" spans="1:8" s="24" customFormat="1" ht="12.95" customHeight="1" x14ac:dyDescent="0.2">
      <c r="A3" s="705" t="s">
        <v>682</v>
      </c>
      <c r="B3" s="706" t="s">
        <v>713</v>
      </c>
      <c r="C3" s="706"/>
      <c r="D3" s="706"/>
      <c r="E3" s="706"/>
      <c r="F3" s="707"/>
    </row>
    <row r="4" spans="1:8" s="24" customFormat="1" ht="12.95" customHeight="1" x14ac:dyDescent="0.2">
      <c r="A4" s="705"/>
      <c r="B4" s="578">
        <v>2011</v>
      </c>
      <c r="C4" s="578">
        <v>2012</v>
      </c>
      <c r="D4" s="578">
        <v>2013</v>
      </c>
      <c r="E4" s="579">
        <v>2014</v>
      </c>
      <c r="F4" s="406">
        <v>2015</v>
      </c>
    </row>
    <row r="5" spans="1:8" s="24" customFormat="1" ht="9" customHeight="1" x14ac:dyDescent="0.15">
      <c r="A5" s="504" t="s">
        <v>219</v>
      </c>
      <c r="B5" s="505">
        <f>SUM(B6:B17)</f>
        <v>2427</v>
      </c>
      <c r="C5" s="505">
        <f>SUM(C6:C17)</f>
        <v>2186</v>
      </c>
      <c r="D5" s="505">
        <f>SUM(D6:D17)</f>
        <v>2260</v>
      </c>
      <c r="E5" s="505">
        <f>SUM(E6:E17)</f>
        <v>2182</v>
      </c>
      <c r="F5" s="505">
        <f>SUM(F6:F17)</f>
        <v>1804</v>
      </c>
      <c r="H5" s="97"/>
    </row>
    <row r="6" spans="1:8" ht="9" customHeight="1" x14ac:dyDescent="0.15">
      <c r="A6" s="236" t="s">
        <v>619</v>
      </c>
      <c r="B6" s="239">
        <v>219</v>
      </c>
      <c r="C6" s="240">
        <v>188</v>
      </c>
      <c r="D6" s="240">
        <v>196</v>
      </c>
      <c r="E6" s="240">
        <v>222</v>
      </c>
      <c r="F6" s="240">
        <v>208</v>
      </c>
    </row>
    <row r="7" spans="1:8" ht="9" customHeight="1" x14ac:dyDescent="0.15">
      <c r="A7" s="236" t="s">
        <v>620</v>
      </c>
      <c r="B7" s="239">
        <v>166</v>
      </c>
      <c r="C7" s="240">
        <v>222</v>
      </c>
      <c r="D7" s="240">
        <v>171</v>
      </c>
      <c r="E7" s="240">
        <v>191</v>
      </c>
      <c r="F7" s="240">
        <v>158</v>
      </c>
    </row>
    <row r="8" spans="1:8" ht="9" customHeight="1" x14ac:dyDescent="0.15">
      <c r="A8" s="236" t="s">
        <v>621</v>
      </c>
      <c r="B8" s="239">
        <v>233</v>
      </c>
      <c r="C8" s="240">
        <v>203</v>
      </c>
      <c r="D8" s="240">
        <v>216</v>
      </c>
      <c r="E8" s="240">
        <v>191</v>
      </c>
      <c r="F8" s="240">
        <v>144</v>
      </c>
    </row>
    <row r="9" spans="1:8" ht="9" customHeight="1" x14ac:dyDescent="0.15">
      <c r="A9" s="236" t="s">
        <v>622</v>
      </c>
      <c r="B9" s="239">
        <v>224</v>
      </c>
      <c r="C9" s="240">
        <v>197</v>
      </c>
      <c r="D9" s="240">
        <v>182</v>
      </c>
      <c r="E9" s="240">
        <v>220</v>
      </c>
      <c r="F9" s="240">
        <v>142</v>
      </c>
    </row>
    <row r="10" spans="1:8" ht="9" customHeight="1" x14ac:dyDescent="0.15">
      <c r="A10" s="236" t="s">
        <v>623</v>
      </c>
      <c r="B10" s="239">
        <v>216</v>
      </c>
      <c r="C10" s="240">
        <v>185</v>
      </c>
      <c r="D10" s="240">
        <v>185</v>
      </c>
      <c r="E10" s="240">
        <v>201</v>
      </c>
      <c r="F10" s="240">
        <v>134</v>
      </c>
    </row>
    <row r="11" spans="1:8" ht="9" customHeight="1" x14ac:dyDescent="0.15">
      <c r="A11" s="236" t="s">
        <v>624</v>
      </c>
      <c r="B11" s="239">
        <v>223</v>
      </c>
      <c r="C11" s="240">
        <v>188</v>
      </c>
      <c r="D11" s="240">
        <v>182</v>
      </c>
      <c r="E11" s="240">
        <v>168</v>
      </c>
      <c r="F11" s="240">
        <v>149</v>
      </c>
    </row>
    <row r="12" spans="1:8" ht="9" customHeight="1" x14ac:dyDescent="0.15">
      <c r="A12" s="236" t="s">
        <v>625</v>
      </c>
      <c r="B12" s="239">
        <v>183</v>
      </c>
      <c r="C12" s="240">
        <v>162</v>
      </c>
      <c r="D12" s="240">
        <v>169</v>
      </c>
      <c r="E12" s="240">
        <v>174</v>
      </c>
      <c r="F12" s="240">
        <v>145</v>
      </c>
    </row>
    <row r="13" spans="1:8" ht="9" customHeight="1" x14ac:dyDescent="0.15">
      <c r="A13" s="236" t="s">
        <v>626</v>
      </c>
      <c r="B13" s="239">
        <v>180</v>
      </c>
      <c r="C13" s="240">
        <v>163</v>
      </c>
      <c r="D13" s="240">
        <v>151</v>
      </c>
      <c r="E13" s="240">
        <v>134</v>
      </c>
      <c r="F13" s="240">
        <v>134</v>
      </c>
    </row>
    <row r="14" spans="1:8" ht="9" customHeight="1" x14ac:dyDescent="0.15">
      <c r="A14" s="236" t="s">
        <v>627</v>
      </c>
      <c r="B14" s="239">
        <v>176</v>
      </c>
      <c r="C14" s="240">
        <v>162</v>
      </c>
      <c r="D14" s="240">
        <v>180</v>
      </c>
      <c r="E14" s="240">
        <v>159</v>
      </c>
      <c r="F14" s="240">
        <v>129</v>
      </c>
    </row>
    <row r="15" spans="1:8" ht="9" customHeight="1" x14ac:dyDescent="0.15">
      <c r="A15" s="236" t="s">
        <v>628</v>
      </c>
      <c r="B15" s="239">
        <v>202</v>
      </c>
      <c r="C15" s="240">
        <v>172</v>
      </c>
      <c r="D15" s="240">
        <v>184</v>
      </c>
      <c r="E15" s="240">
        <v>158</v>
      </c>
      <c r="F15" s="240">
        <v>139</v>
      </c>
    </row>
    <row r="16" spans="1:8" ht="9" customHeight="1" x14ac:dyDescent="0.15">
      <c r="A16" s="236" t="s">
        <v>629</v>
      </c>
      <c r="B16" s="239">
        <v>211</v>
      </c>
      <c r="C16" s="240">
        <v>154</v>
      </c>
      <c r="D16" s="240">
        <v>214</v>
      </c>
      <c r="E16" s="240">
        <v>193</v>
      </c>
      <c r="F16" s="240">
        <v>146</v>
      </c>
    </row>
    <row r="17" spans="1:11" ht="9" customHeight="1" x14ac:dyDescent="0.15">
      <c r="A17" s="407" t="s">
        <v>630</v>
      </c>
      <c r="B17" s="409">
        <v>194</v>
      </c>
      <c r="C17" s="410">
        <v>190</v>
      </c>
      <c r="D17" s="410">
        <v>230</v>
      </c>
      <c r="E17" s="410">
        <v>171</v>
      </c>
      <c r="F17" s="410">
        <v>176</v>
      </c>
    </row>
    <row r="18" spans="1:11" ht="6.95" customHeight="1" x14ac:dyDescent="0.2">
      <c r="A18" s="289" t="s">
        <v>1065</v>
      </c>
      <c r="B18" s="25"/>
      <c r="C18" s="25"/>
      <c r="D18" s="25"/>
    </row>
    <row r="19" spans="1:11" ht="6.95" customHeight="1" x14ac:dyDescent="0.2">
      <c r="A19" s="289" t="s">
        <v>860</v>
      </c>
      <c r="B19" s="25"/>
      <c r="C19" s="25"/>
      <c r="D19" s="25"/>
    </row>
    <row r="20" spans="1:11" ht="9" customHeight="1" x14ac:dyDescent="0.2">
      <c r="A20" s="98" t="s">
        <v>686</v>
      </c>
    </row>
    <row r="22" spans="1:11" ht="9" customHeight="1" x14ac:dyDescent="0.2">
      <c r="E22" s="92"/>
    </row>
    <row r="23" spans="1:11" ht="9" customHeight="1" x14ac:dyDescent="0.2">
      <c r="C23" s="93"/>
      <c r="E23" s="93"/>
      <c r="F23" s="93"/>
      <c r="G23" s="93"/>
      <c r="H23" s="93"/>
      <c r="I23" s="93"/>
      <c r="J23" s="93"/>
      <c r="K23" s="93"/>
    </row>
    <row r="24" spans="1:11" ht="9" customHeight="1" x14ac:dyDescent="0.2">
      <c r="B24" s="96"/>
      <c r="C24" s="96"/>
      <c r="D24" s="96"/>
      <c r="E24" s="96"/>
    </row>
    <row r="25" spans="1:11" ht="9" customHeight="1" x14ac:dyDescent="0.2">
      <c r="C25" s="93"/>
    </row>
    <row r="26" spans="1:11" ht="9" customHeight="1" x14ac:dyDescent="0.2">
      <c r="C26" s="93"/>
    </row>
    <row r="27" spans="1:11" ht="9" customHeight="1" x14ac:dyDescent="0.2">
      <c r="C27" s="93"/>
    </row>
  </sheetData>
  <mergeCells count="2">
    <mergeCell ref="A3:A4"/>
    <mergeCell ref="B3:F3"/>
  </mergeCells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2"/>
  <sheetViews>
    <sheetView zoomScale="200" zoomScaleNormal="200" workbookViewId="0">
      <selection activeCell="A17" sqref="A17"/>
    </sheetView>
  </sheetViews>
  <sheetFormatPr defaultColWidth="9.140625" defaultRowHeight="9" customHeight="1" x14ac:dyDescent="0.2"/>
  <cols>
    <col min="1" max="1" width="10.7109375" style="92" customWidth="1"/>
    <col min="2" max="4" width="6" style="92" customWidth="1"/>
    <col min="5" max="8" width="6" style="25" customWidth="1"/>
    <col min="9" max="9" width="6.42578125" style="25" customWidth="1"/>
    <col min="10" max="16" width="3.42578125" style="25" customWidth="1"/>
    <col min="17" max="16384" width="9.140625" style="25"/>
  </cols>
  <sheetData>
    <row r="1" spans="1:9" ht="9" customHeight="1" x14ac:dyDescent="0.2">
      <c r="A1" s="307" t="s">
        <v>955</v>
      </c>
      <c r="B1" s="83"/>
      <c r="C1" s="83"/>
      <c r="D1" s="83"/>
      <c r="E1" s="83"/>
      <c r="F1" s="83"/>
      <c r="G1" s="83"/>
      <c r="H1" s="83"/>
      <c r="I1" s="83"/>
    </row>
    <row r="2" spans="1:9" s="24" customFormat="1" ht="12.95" customHeight="1" x14ac:dyDescent="0.2">
      <c r="A2" s="708" t="s">
        <v>682</v>
      </c>
      <c r="B2" s="709" t="s">
        <v>713</v>
      </c>
      <c r="C2" s="709"/>
      <c r="D2" s="709"/>
      <c r="E2" s="709"/>
      <c r="F2" s="709"/>
      <c r="G2" s="709"/>
      <c r="H2" s="709"/>
      <c r="I2" s="710"/>
    </row>
    <row r="3" spans="1:9" s="24" customFormat="1" ht="18.95" customHeight="1" x14ac:dyDescent="0.2">
      <c r="A3" s="708"/>
      <c r="B3" s="557" t="s">
        <v>896</v>
      </c>
      <c r="C3" s="557" t="s">
        <v>897</v>
      </c>
      <c r="D3" s="557" t="s">
        <v>898</v>
      </c>
      <c r="E3" s="557" t="s">
        <v>899</v>
      </c>
      <c r="F3" s="557" t="s">
        <v>900</v>
      </c>
      <c r="G3" s="557" t="s">
        <v>901</v>
      </c>
      <c r="H3" s="557" t="s">
        <v>902</v>
      </c>
      <c r="I3" s="411" t="s">
        <v>219</v>
      </c>
    </row>
    <row r="4" spans="1:9" ht="9" customHeight="1" x14ac:dyDescent="0.15">
      <c r="A4" s="504" t="s">
        <v>219</v>
      </c>
      <c r="B4" s="505">
        <f>SUM(B5:B16)</f>
        <v>337</v>
      </c>
      <c r="C4" s="505">
        <f t="shared" ref="C4:H4" si="0">SUM(C5:C16)</f>
        <v>236</v>
      </c>
      <c r="D4" s="505">
        <f>SUM(D5:D16)</f>
        <v>199</v>
      </c>
      <c r="E4" s="505">
        <f t="shared" si="0"/>
        <v>224</v>
      </c>
      <c r="F4" s="505">
        <f t="shared" si="0"/>
        <v>229</v>
      </c>
      <c r="G4" s="505">
        <f t="shared" si="0"/>
        <v>249</v>
      </c>
      <c r="H4" s="505">
        <f t="shared" si="0"/>
        <v>330</v>
      </c>
      <c r="I4" s="506">
        <f t="shared" ref="I4:I16" si="1">B4+C4+D4+E4+F4+G4+H4</f>
        <v>1804</v>
      </c>
    </row>
    <row r="5" spans="1:9" ht="9" customHeight="1" x14ac:dyDescent="0.15">
      <c r="A5" s="236" t="s">
        <v>619</v>
      </c>
      <c r="B5" s="238">
        <v>25</v>
      </c>
      <c r="C5" s="238">
        <v>30</v>
      </c>
      <c r="D5" s="239">
        <v>19</v>
      </c>
      <c r="E5" s="240">
        <v>21</v>
      </c>
      <c r="F5" s="240">
        <v>40</v>
      </c>
      <c r="G5" s="242">
        <v>38</v>
      </c>
      <c r="H5" s="242">
        <v>35</v>
      </c>
      <c r="I5" s="241">
        <f t="shared" si="1"/>
        <v>208</v>
      </c>
    </row>
    <row r="6" spans="1:9" ht="9" customHeight="1" x14ac:dyDescent="0.15">
      <c r="A6" s="236" t="s">
        <v>620</v>
      </c>
      <c r="B6" s="238">
        <v>39</v>
      </c>
      <c r="C6" s="238">
        <v>21</v>
      </c>
      <c r="D6" s="239">
        <v>16</v>
      </c>
      <c r="E6" s="240">
        <v>21</v>
      </c>
      <c r="F6" s="240">
        <v>15</v>
      </c>
      <c r="G6" s="242">
        <v>23</v>
      </c>
      <c r="H6" s="242">
        <v>23</v>
      </c>
      <c r="I6" s="241">
        <f t="shared" si="1"/>
        <v>158</v>
      </c>
    </row>
    <row r="7" spans="1:9" ht="9" customHeight="1" x14ac:dyDescent="0.15">
      <c r="A7" s="236" t="s">
        <v>621</v>
      </c>
      <c r="B7" s="238">
        <v>36</v>
      </c>
      <c r="C7" s="238">
        <v>19</v>
      </c>
      <c r="D7" s="239">
        <v>15</v>
      </c>
      <c r="E7" s="240">
        <v>20</v>
      </c>
      <c r="F7" s="240">
        <v>18</v>
      </c>
      <c r="G7" s="242">
        <v>14</v>
      </c>
      <c r="H7" s="242">
        <v>22</v>
      </c>
      <c r="I7" s="241">
        <f t="shared" si="1"/>
        <v>144</v>
      </c>
    </row>
    <row r="8" spans="1:9" ht="9" customHeight="1" x14ac:dyDescent="0.15">
      <c r="A8" s="236" t="s">
        <v>622</v>
      </c>
      <c r="B8" s="238">
        <v>26</v>
      </c>
      <c r="C8" s="238">
        <v>20</v>
      </c>
      <c r="D8" s="239">
        <v>12</v>
      </c>
      <c r="E8" s="240">
        <v>14</v>
      </c>
      <c r="F8" s="240">
        <v>20</v>
      </c>
      <c r="G8" s="242">
        <v>27</v>
      </c>
      <c r="H8" s="242">
        <v>23</v>
      </c>
      <c r="I8" s="241">
        <f t="shared" si="1"/>
        <v>142</v>
      </c>
    </row>
    <row r="9" spans="1:9" ht="9" customHeight="1" x14ac:dyDescent="0.15">
      <c r="A9" s="236" t="s">
        <v>623</v>
      </c>
      <c r="B9" s="238">
        <v>26</v>
      </c>
      <c r="C9" s="238">
        <v>18</v>
      </c>
      <c r="D9" s="239">
        <v>14</v>
      </c>
      <c r="E9" s="240">
        <v>18</v>
      </c>
      <c r="F9" s="240">
        <v>9</v>
      </c>
      <c r="G9" s="242">
        <v>15</v>
      </c>
      <c r="H9" s="242">
        <v>34</v>
      </c>
      <c r="I9" s="241">
        <f t="shared" si="1"/>
        <v>134</v>
      </c>
    </row>
    <row r="10" spans="1:9" ht="9" customHeight="1" x14ac:dyDescent="0.15">
      <c r="A10" s="236" t="s">
        <v>624</v>
      </c>
      <c r="B10" s="238">
        <v>25</v>
      </c>
      <c r="C10" s="238">
        <v>23</v>
      </c>
      <c r="D10" s="239">
        <v>14</v>
      </c>
      <c r="E10" s="240">
        <v>19</v>
      </c>
      <c r="F10" s="240">
        <v>20</v>
      </c>
      <c r="G10" s="242">
        <v>25</v>
      </c>
      <c r="H10" s="242">
        <v>23</v>
      </c>
      <c r="I10" s="241">
        <f t="shared" si="1"/>
        <v>149</v>
      </c>
    </row>
    <row r="11" spans="1:9" ht="9" customHeight="1" x14ac:dyDescent="0.15">
      <c r="A11" s="236" t="s">
        <v>625</v>
      </c>
      <c r="B11" s="238">
        <v>21</v>
      </c>
      <c r="C11" s="238">
        <v>22</v>
      </c>
      <c r="D11" s="239">
        <v>16</v>
      </c>
      <c r="E11" s="240">
        <v>19</v>
      </c>
      <c r="F11" s="240">
        <v>19</v>
      </c>
      <c r="G11" s="242">
        <v>24</v>
      </c>
      <c r="H11" s="242">
        <v>24</v>
      </c>
      <c r="I11" s="241">
        <f t="shared" si="1"/>
        <v>145</v>
      </c>
    </row>
    <row r="12" spans="1:9" ht="9" customHeight="1" x14ac:dyDescent="0.15">
      <c r="A12" s="236" t="s">
        <v>626</v>
      </c>
      <c r="B12" s="238">
        <v>33</v>
      </c>
      <c r="C12" s="238">
        <v>16</v>
      </c>
      <c r="D12" s="239">
        <v>14</v>
      </c>
      <c r="E12" s="240">
        <v>16</v>
      </c>
      <c r="F12" s="240">
        <v>11</v>
      </c>
      <c r="G12" s="242">
        <v>13</v>
      </c>
      <c r="H12" s="242">
        <v>31</v>
      </c>
      <c r="I12" s="241">
        <f t="shared" si="1"/>
        <v>134</v>
      </c>
    </row>
    <row r="13" spans="1:9" ht="9" customHeight="1" x14ac:dyDescent="0.15">
      <c r="A13" s="236" t="s">
        <v>627</v>
      </c>
      <c r="B13" s="238">
        <v>31</v>
      </c>
      <c r="C13" s="238">
        <v>17</v>
      </c>
      <c r="D13" s="239">
        <v>21</v>
      </c>
      <c r="E13" s="240">
        <v>19</v>
      </c>
      <c r="F13" s="240">
        <v>11</v>
      </c>
      <c r="G13" s="242">
        <v>14</v>
      </c>
      <c r="H13" s="242">
        <v>16</v>
      </c>
      <c r="I13" s="241">
        <f t="shared" si="1"/>
        <v>129</v>
      </c>
    </row>
    <row r="14" spans="1:9" ht="9" customHeight="1" x14ac:dyDescent="0.15">
      <c r="A14" s="236" t="s">
        <v>628</v>
      </c>
      <c r="B14" s="238">
        <v>23</v>
      </c>
      <c r="C14" s="238">
        <v>9</v>
      </c>
      <c r="D14" s="239">
        <v>17</v>
      </c>
      <c r="E14" s="240">
        <v>16</v>
      </c>
      <c r="F14" s="240">
        <v>22</v>
      </c>
      <c r="G14" s="242">
        <v>17</v>
      </c>
      <c r="H14" s="242">
        <v>35</v>
      </c>
      <c r="I14" s="241">
        <f t="shared" si="1"/>
        <v>139</v>
      </c>
    </row>
    <row r="15" spans="1:9" ht="9" customHeight="1" x14ac:dyDescent="0.15">
      <c r="A15" s="236" t="s">
        <v>629</v>
      </c>
      <c r="B15" s="238">
        <v>29</v>
      </c>
      <c r="C15" s="238">
        <v>21</v>
      </c>
      <c r="D15" s="239">
        <v>16</v>
      </c>
      <c r="E15" s="240">
        <v>15</v>
      </c>
      <c r="F15" s="240">
        <v>19</v>
      </c>
      <c r="G15" s="242">
        <v>18</v>
      </c>
      <c r="H15" s="242">
        <v>28</v>
      </c>
      <c r="I15" s="241">
        <f t="shared" si="1"/>
        <v>146</v>
      </c>
    </row>
    <row r="16" spans="1:9" ht="9" customHeight="1" x14ac:dyDescent="0.15">
      <c r="A16" s="407" t="s">
        <v>630</v>
      </c>
      <c r="B16" s="408">
        <v>23</v>
      </c>
      <c r="C16" s="408">
        <v>20</v>
      </c>
      <c r="D16" s="409">
        <v>25</v>
      </c>
      <c r="E16" s="410">
        <v>26</v>
      </c>
      <c r="F16" s="410">
        <v>25</v>
      </c>
      <c r="G16" s="410">
        <v>21</v>
      </c>
      <c r="H16" s="410">
        <v>36</v>
      </c>
      <c r="I16" s="412">
        <f t="shared" si="1"/>
        <v>176</v>
      </c>
    </row>
    <row r="17" spans="1:5" ht="6.95" customHeight="1" x14ac:dyDescent="0.2">
      <c r="A17" s="289" t="s">
        <v>1065</v>
      </c>
      <c r="B17" s="25"/>
      <c r="C17" s="25"/>
      <c r="D17" s="25"/>
    </row>
    <row r="18" spans="1:5" ht="6.95" customHeight="1" x14ac:dyDescent="0.2">
      <c r="A18" s="289" t="s">
        <v>860</v>
      </c>
      <c r="B18" s="25"/>
      <c r="C18" s="25"/>
      <c r="D18" s="25"/>
    </row>
    <row r="19" spans="1:5" ht="9" customHeight="1" x14ac:dyDescent="0.2">
      <c r="B19" s="96"/>
      <c r="C19" s="96"/>
      <c r="D19" s="96"/>
      <c r="E19" s="96"/>
    </row>
    <row r="20" spans="1:5" ht="9" customHeight="1" x14ac:dyDescent="0.2">
      <c r="C20" s="93"/>
    </row>
    <row r="21" spans="1:5" ht="9" customHeight="1" x14ac:dyDescent="0.2">
      <c r="C21" s="93"/>
    </row>
    <row r="22" spans="1:5" ht="9" customHeight="1" x14ac:dyDescent="0.2">
      <c r="C22" s="93"/>
    </row>
  </sheetData>
  <mergeCells count="2">
    <mergeCell ref="A2:A3"/>
    <mergeCell ref="B2:I2"/>
  </mergeCells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1"/>
  <sheetViews>
    <sheetView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12.7109375" style="25" customWidth="1"/>
    <col min="2" max="6" width="9.28515625" style="25" customWidth="1"/>
    <col min="7" max="16384" width="9.140625" style="25"/>
  </cols>
  <sheetData>
    <row r="1" spans="1:6" ht="9" customHeight="1" x14ac:dyDescent="0.2">
      <c r="A1" s="66" t="s">
        <v>119</v>
      </c>
    </row>
    <row r="2" spans="1:6" ht="9" customHeight="1" x14ac:dyDescent="0.2">
      <c r="A2" s="67" t="s">
        <v>947</v>
      </c>
    </row>
    <row r="3" spans="1:6" ht="12.95" customHeight="1" x14ac:dyDescent="0.2">
      <c r="A3" s="714" t="s">
        <v>595</v>
      </c>
      <c r="B3" s="712" t="s">
        <v>120</v>
      </c>
      <c r="C3" s="712"/>
      <c r="D3" s="712"/>
      <c r="E3" s="712"/>
      <c r="F3" s="713"/>
    </row>
    <row r="4" spans="1:6" ht="12.95" customHeight="1" x14ac:dyDescent="0.2">
      <c r="A4" s="714"/>
      <c r="B4" s="413">
        <v>2011</v>
      </c>
      <c r="C4" s="413">
        <v>2012</v>
      </c>
      <c r="D4" s="413">
        <v>2013</v>
      </c>
      <c r="E4" s="414">
        <v>2014</v>
      </c>
      <c r="F4" s="414">
        <v>2015</v>
      </c>
    </row>
    <row r="5" spans="1:6" ht="9" customHeight="1" x14ac:dyDescent="0.2">
      <c r="A5" s="504" t="s">
        <v>219</v>
      </c>
      <c r="B5" s="507">
        <f>B6+B7+B8</f>
        <v>2062901</v>
      </c>
      <c r="C5" s="507">
        <f>C6+C7+C8</f>
        <v>1861420</v>
      </c>
      <c r="D5" s="507">
        <f>D6+D7+D8</f>
        <v>1937151</v>
      </c>
      <c r="E5" s="507">
        <f>E6+E7+E8</f>
        <v>1996481</v>
      </c>
      <c r="F5" s="507">
        <f>F6+F7+F8</f>
        <v>2051087</v>
      </c>
    </row>
    <row r="6" spans="1:6" ht="9" customHeight="1" x14ac:dyDescent="0.15">
      <c r="A6" s="243" t="s">
        <v>141</v>
      </c>
      <c r="B6" s="227">
        <v>972233</v>
      </c>
      <c r="C6" s="227">
        <v>856111</v>
      </c>
      <c r="D6" s="227">
        <v>897127</v>
      </c>
      <c r="E6" s="227">
        <v>926724</v>
      </c>
      <c r="F6" s="227">
        <v>954347</v>
      </c>
    </row>
    <row r="7" spans="1:6" ht="9" customHeight="1" x14ac:dyDescent="0.2">
      <c r="A7" s="244" t="s">
        <v>142</v>
      </c>
      <c r="B7" s="227">
        <v>1090281</v>
      </c>
      <c r="C7" s="227">
        <v>1005308</v>
      </c>
      <c r="D7" s="227">
        <v>1040024</v>
      </c>
      <c r="E7" s="227">
        <v>1069757</v>
      </c>
      <c r="F7" s="227">
        <v>1096740</v>
      </c>
    </row>
    <row r="8" spans="1:6" ht="9" customHeight="1" x14ac:dyDescent="0.2">
      <c r="A8" s="415" t="s">
        <v>596</v>
      </c>
      <c r="B8" s="416">
        <v>387</v>
      </c>
      <c r="C8" s="416">
        <v>1</v>
      </c>
      <c r="D8" s="416">
        <v>0</v>
      </c>
      <c r="E8" s="416">
        <v>0</v>
      </c>
      <c r="F8" s="416">
        <v>0</v>
      </c>
    </row>
    <row r="9" spans="1:6" ht="6.95" customHeight="1" x14ac:dyDescent="0.2">
      <c r="A9" s="289" t="s">
        <v>861</v>
      </c>
    </row>
    <row r="10" spans="1:6" ht="9" customHeight="1" x14ac:dyDescent="0.2">
      <c r="A10" s="86"/>
      <c r="B10" s="87"/>
      <c r="C10" s="87"/>
      <c r="D10" s="87"/>
      <c r="E10" s="87"/>
      <c r="F10" s="87"/>
    </row>
    <row r="11" spans="1:6" ht="9" customHeight="1" x14ac:dyDescent="0.2">
      <c r="A11" s="86"/>
      <c r="B11" s="87"/>
      <c r="C11" s="87"/>
      <c r="D11" s="87"/>
      <c r="E11" s="87"/>
      <c r="F11" s="87"/>
    </row>
    <row r="12" spans="1:6" ht="9" customHeight="1" x14ac:dyDescent="0.2">
      <c r="A12" s="86"/>
      <c r="B12" s="87"/>
      <c r="C12" s="87"/>
      <c r="D12" s="87"/>
      <c r="E12" s="87"/>
      <c r="F12" s="87"/>
    </row>
    <row r="13" spans="1:6" ht="9" customHeight="1" x14ac:dyDescent="0.2">
      <c r="A13" s="86"/>
      <c r="B13" s="87"/>
      <c r="C13" s="87"/>
      <c r="D13" s="87"/>
      <c r="E13" s="87"/>
      <c r="F13" s="87"/>
    </row>
    <row r="14" spans="1:6" ht="6" customHeight="1" x14ac:dyDescent="0.2">
      <c r="A14" s="86"/>
      <c r="B14" s="87"/>
      <c r="C14" s="87"/>
      <c r="D14" s="87"/>
      <c r="E14" s="87"/>
      <c r="F14" s="87"/>
    </row>
    <row r="15" spans="1:6" ht="9" customHeight="1" x14ac:dyDescent="0.2">
      <c r="A15" s="86"/>
      <c r="B15" s="87"/>
      <c r="C15" s="87"/>
      <c r="D15" s="87"/>
      <c r="E15" s="87"/>
      <c r="F15" s="87"/>
    </row>
    <row r="16" spans="1:6" ht="9" customHeight="1" x14ac:dyDescent="0.2">
      <c r="A16" s="86"/>
      <c r="B16" s="87"/>
      <c r="C16" s="87"/>
      <c r="D16" s="87"/>
      <c r="E16" s="87"/>
      <c r="F16" s="87"/>
    </row>
    <row r="17" spans="1:6" ht="9" customHeight="1" x14ac:dyDescent="0.2">
      <c r="A17" s="86"/>
      <c r="B17" s="87"/>
      <c r="C17" s="87"/>
      <c r="D17" s="87"/>
      <c r="E17" s="87"/>
      <c r="F17" s="87"/>
    </row>
    <row r="18" spans="1:6" ht="9" customHeight="1" x14ac:dyDescent="0.2">
      <c r="A18" s="86"/>
      <c r="B18" s="87"/>
      <c r="C18" s="87"/>
      <c r="D18" s="87"/>
      <c r="E18" s="87"/>
      <c r="F18" s="87"/>
    </row>
    <row r="19" spans="1:6" ht="9" customHeight="1" x14ac:dyDescent="0.2">
      <c r="A19" s="86"/>
      <c r="B19" s="87"/>
      <c r="C19" s="87"/>
      <c r="D19" s="87"/>
      <c r="E19" s="87"/>
      <c r="F19" s="87"/>
    </row>
    <row r="20" spans="1:6" ht="9" customHeight="1" x14ac:dyDescent="0.2">
      <c r="A20" s="86"/>
      <c r="B20" s="87"/>
      <c r="C20" s="87"/>
      <c r="D20" s="87"/>
      <c r="E20" s="87"/>
      <c r="F20" s="87"/>
    </row>
    <row r="21" spans="1:6" ht="9" customHeight="1" x14ac:dyDescent="0.2">
      <c r="A21" s="86"/>
      <c r="B21" s="87"/>
      <c r="C21" s="87"/>
      <c r="D21" s="87"/>
      <c r="E21" s="87"/>
      <c r="F21" s="87"/>
    </row>
    <row r="22" spans="1:6" ht="9" customHeight="1" x14ac:dyDescent="0.2">
      <c r="A22" s="86"/>
      <c r="B22" s="87"/>
      <c r="C22" s="87"/>
      <c r="D22" s="87"/>
      <c r="E22" s="87"/>
      <c r="F22" s="87"/>
    </row>
    <row r="23" spans="1:6" ht="9" customHeight="1" x14ac:dyDescent="0.2">
      <c r="A23" s="86"/>
      <c r="B23" s="87"/>
      <c r="C23" s="87"/>
      <c r="D23" s="87"/>
      <c r="E23" s="87"/>
      <c r="F23" s="87"/>
    </row>
    <row r="24" spans="1:6" ht="6.95" customHeight="1" x14ac:dyDescent="0.2">
      <c r="A24" s="289"/>
    </row>
    <row r="25" spans="1:6" ht="9" customHeight="1" x14ac:dyDescent="0.2">
      <c r="A25" s="67" t="s">
        <v>948</v>
      </c>
    </row>
    <row r="26" spans="1:6" ht="12.95" customHeight="1" x14ac:dyDescent="0.2">
      <c r="A26" s="711" t="s">
        <v>597</v>
      </c>
      <c r="B26" s="712" t="s">
        <v>120</v>
      </c>
      <c r="C26" s="712"/>
      <c r="D26" s="712"/>
      <c r="E26" s="712"/>
      <c r="F26" s="713"/>
    </row>
    <row r="27" spans="1:6" ht="12.95" customHeight="1" x14ac:dyDescent="0.2">
      <c r="A27" s="711"/>
      <c r="B27" s="413">
        <v>2011</v>
      </c>
      <c r="C27" s="413">
        <v>2012</v>
      </c>
      <c r="D27" s="413">
        <v>2013</v>
      </c>
      <c r="E27" s="414">
        <v>2014</v>
      </c>
      <c r="F27" s="414">
        <v>2015</v>
      </c>
    </row>
    <row r="28" spans="1:6" ht="9" customHeight="1" x14ac:dyDescent="0.2">
      <c r="A28" s="504" t="s">
        <v>219</v>
      </c>
      <c r="B28" s="507">
        <f>SUM(B29:B39)</f>
        <v>2062901</v>
      </c>
      <c r="C28" s="507">
        <f>SUM(C29:C39)</f>
        <v>1861420</v>
      </c>
      <c r="D28" s="507">
        <f>SUM(D29:D39)</f>
        <v>1937151</v>
      </c>
      <c r="E28" s="507">
        <f>SUM(E29:E39)</f>
        <v>1996481</v>
      </c>
      <c r="F28" s="507">
        <f>SUM(F29:F39)</f>
        <v>2051087</v>
      </c>
    </row>
    <row r="29" spans="1:6" ht="9" customHeight="1" x14ac:dyDescent="0.15">
      <c r="A29" s="244" t="s">
        <v>154</v>
      </c>
      <c r="B29" s="227">
        <v>11988</v>
      </c>
      <c r="C29" s="246">
        <v>16825</v>
      </c>
      <c r="D29" s="246">
        <v>5836</v>
      </c>
      <c r="E29" s="246">
        <v>6698</v>
      </c>
      <c r="F29" s="246">
        <v>10815</v>
      </c>
    </row>
    <row r="30" spans="1:6" ht="9" customHeight="1" x14ac:dyDescent="0.15">
      <c r="A30" s="244" t="s">
        <v>155</v>
      </c>
      <c r="B30" s="227">
        <v>27484</v>
      </c>
      <c r="C30" s="246">
        <v>36303</v>
      </c>
      <c r="D30" s="246">
        <v>26703</v>
      </c>
      <c r="E30" s="246">
        <v>21651</v>
      </c>
      <c r="F30" s="246">
        <v>22864</v>
      </c>
    </row>
    <row r="31" spans="1:6" ht="9" customHeight="1" x14ac:dyDescent="0.15">
      <c r="A31" s="244" t="s">
        <v>598</v>
      </c>
      <c r="B31" s="227">
        <v>146604</v>
      </c>
      <c r="C31" s="246">
        <v>142758</v>
      </c>
      <c r="D31" s="246">
        <v>153265</v>
      </c>
      <c r="E31" s="246">
        <v>151207</v>
      </c>
      <c r="F31" s="246">
        <v>150395</v>
      </c>
    </row>
    <row r="32" spans="1:6" ht="9" customHeight="1" x14ac:dyDescent="0.15">
      <c r="A32" s="244" t="s">
        <v>599</v>
      </c>
      <c r="B32" s="227">
        <v>224525</v>
      </c>
      <c r="C32" s="246">
        <v>192696</v>
      </c>
      <c r="D32" s="246">
        <v>199738</v>
      </c>
      <c r="E32" s="246">
        <v>205160</v>
      </c>
      <c r="F32" s="246">
        <v>211607</v>
      </c>
    </row>
    <row r="33" spans="1:6" ht="9" customHeight="1" x14ac:dyDescent="0.15">
      <c r="A33" s="244" t="s">
        <v>600</v>
      </c>
      <c r="B33" s="227">
        <v>539213</v>
      </c>
      <c r="C33" s="246">
        <v>476584</v>
      </c>
      <c r="D33" s="246">
        <v>495032</v>
      </c>
      <c r="E33" s="246">
        <v>505192</v>
      </c>
      <c r="F33" s="246">
        <v>505039</v>
      </c>
    </row>
    <row r="34" spans="1:6" ht="9" customHeight="1" x14ac:dyDescent="0.15">
      <c r="A34" s="244" t="s">
        <v>601</v>
      </c>
      <c r="B34" s="227">
        <v>415292</v>
      </c>
      <c r="C34" s="246">
        <v>384573</v>
      </c>
      <c r="D34" s="246">
        <v>402776</v>
      </c>
      <c r="E34" s="246">
        <v>415616</v>
      </c>
      <c r="F34" s="246">
        <v>426388</v>
      </c>
    </row>
    <row r="35" spans="1:6" ht="9" customHeight="1" x14ac:dyDescent="0.15">
      <c r="A35" s="244" t="s">
        <v>602</v>
      </c>
      <c r="B35" s="227">
        <v>419270</v>
      </c>
      <c r="C35" s="246">
        <v>402171</v>
      </c>
      <c r="D35" s="246">
        <v>424332</v>
      </c>
      <c r="E35" s="246">
        <v>440522</v>
      </c>
      <c r="F35" s="246">
        <v>455552</v>
      </c>
    </row>
    <row r="36" spans="1:6" ht="9" customHeight="1" x14ac:dyDescent="0.15">
      <c r="A36" s="244" t="s">
        <v>603</v>
      </c>
      <c r="B36" s="227">
        <v>159262</v>
      </c>
      <c r="C36" s="246">
        <v>148583</v>
      </c>
      <c r="D36" s="246">
        <v>159633</v>
      </c>
      <c r="E36" s="246">
        <v>169874</v>
      </c>
      <c r="F36" s="246">
        <v>178695</v>
      </c>
    </row>
    <row r="37" spans="1:6" ht="9" customHeight="1" x14ac:dyDescent="0.15">
      <c r="A37" s="244" t="s">
        <v>604</v>
      </c>
      <c r="B37" s="227">
        <v>80537</v>
      </c>
      <c r="C37" s="246">
        <v>51585</v>
      </c>
      <c r="D37" s="246">
        <v>58791</v>
      </c>
      <c r="E37" s="246">
        <v>67300</v>
      </c>
      <c r="F37" s="246">
        <v>73792</v>
      </c>
    </row>
    <row r="38" spans="1:6" ht="9" customHeight="1" x14ac:dyDescent="0.15">
      <c r="A38" s="244" t="s">
        <v>605</v>
      </c>
      <c r="B38" s="227">
        <v>38721</v>
      </c>
      <c r="C38" s="246">
        <v>9342</v>
      </c>
      <c r="D38" s="246">
        <v>10891</v>
      </c>
      <c r="E38" s="246">
        <v>13113</v>
      </c>
      <c r="F38" s="246">
        <v>15805</v>
      </c>
    </row>
    <row r="39" spans="1:6" ht="9" customHeight="1" x14ac:dyDescent="0.2">
      <c r="A39" s="415" t="s">
        <v>606</v>
      </c>
      <c r="B39" s="416">
        <v>5</v>
      </c>
      <c r="C39" s="416">
        <v>0</v>
      </c>
      <c r="D39" s="416">
        <v>154</v>
      </c>
      <c r="E39" s="416">
        <v>148</v>
      </c>
      <c r="F39" s="416">
        <v>135</v>
      </c>
    </row>
    <row r="40" spans="1:6" ht="6.95" customHeight="1" x14ac:dyDescent="0.2">
      <c r="A40" s="289" t="s">
        <v>861</v>
      </c>
    </row>
    <row r="41" spans="1:6" ht="9" customHeight="1" x14ac:dyDescent="0.2">
      <c r="A41" s="91"/>
      <c r="B41" s="90"/>
      <c r="C41" s="90"/>
      <c r="D41" s="90"/>
      <c r="E41" s="90"/>
      <c r="F41" s="90"/>
    </row>
    <row r="42" spans="1:6" ht="9" customHeight="1" x14ac:dyDescent="0.2">
      <c r="A42" s="91"/>
      <c r="B42" s="90"/>
      <c r="C42" s="90"/>
      <c r="D42" s="90"/>
      <c r="E42" s="90"/>
      <c r="F42" s="90"/>
    </row>
    <row r="43" spans="1:6" ht="9" customHeight="1" x14ac:dyDescent="0.2">
      <c r="A43" s="91"/>
      <c r="B43" s="90"/>
      <c r="C43" s="90"/>
      <c r="D43" s="90"/>
      <c r="E43" s="90"/>
      <c r="F43" s="90"/>
    </row>
    <row r="44" spans="1:6" ht="9" customHeight="1" x14ac:dyDescent="0.2">
      <c r="A44" s="91"/>
      <c r="B44" s="90"/>
      <c r="C44" s="90"/>
      <c r="D44" s="90"/>
      <c r="E44" s="90"/>
      <c r="F44" s="90"/>
    </row>
    <row r="45" spans="1:6" ht="9" customHeight="1" x14ac:dyDescent="0.2">
      <c r="A45" s="91"/>
      <c r="B45" s="90"/>
      <c r="C45" s="90"/>
      <c r="D45" s="90"/>
      <c r="E45" s="90"/>
      <c r="F45" s="90"/>
    </row>
    <row r="46" spans="1:6" ht="9" customHeight="1" x14ac:dyDescent="0.2">
      <c r="A46" s="91"/>
      <c r="B46" s="90"/>
      <c r="C46" s="90"/>
      <c r="D46" s="90"/>
      <c r="E46" s="90"/>
      <c r="F46" s="90"/>
    </row>
    <row r="47" spans="1:6" ht="9" customHeight="1" x14ac:dyDescent="0.2">
      <c r="A47" s="91"/>
      <c r="B47" s="90"/>
      <c r="C47" s="90"/>
      <c r="D47" s="90"/>
      <c r="E47" s="90"/>
      <c r="F47" s="90"/>
    </row>
    <row r="48" spans="1:6" ht="9" customHeight="1" x14ac:dyDescent="0.2">
      <c r="A48" s="78" t="s">
        <v>949</v>
      </c>
    </row>
    <row r="49" spans="1:6" ht="12.95" customHeight="1" x14ac:dyDescent="0.2">
      <c r="A49" s="711" t="s">
        <v>862</v>
      </c>
      <c r="B49" s="712" t="s">
        <v>120</v>
      </c>
      <c r="C49" s="712"/>
      <c r="D49" s="712"/>
      <c r="E49" s="712"/>
      <c r="F49" s="713"/>
    </row>
    <row r="50" spans="1:6" ht="12.95" customHeight="1" x14ac:dyDescent="0.2">
      <c r="A50" s="711"/>
      <c r="B50" s="413">
        <v>2011</v>
      </c>
      <c r="C50" s="413">
        <v>2012</v>
      </c>
      <c r="D50" s="413">
        <v>2013</v>
      </c>
      <c r="E50" s="414">
        <v>2014</v>
      </c>
      <c r="F50" s="414">
        <v>2015</v>
      </c>
    </row>
    <row r="51" spans="1:6" ht="9" customHeight="1" x14ac:dyDescent="0.2">
      <c r="A51" s="504" t="s">
        <v>219</v>
      </c>
      <c r="B51" s="507">
        <f>SUM(B52:B60)</f>
        <v>2062901</v>
      </c>
      <c r="C51" s="507">
        <f>SUM(C52:C60)</f>
        <v>1861420</v>
      </c>
      <c r="D51" s="507">
        <f>SUM(D52:D60)</f>
        <v>1937151</v>
      </c>
      <c r="E51" s="507">
        <f>SUM(E52:E60)</f>
        <v>1996481</v>
      </c>
      <c r="F51" s="507">
        <f>SUM(F52:F60)</f>
        <v>2051087</v>
      </c>
    </row>
    <row r="52" spans="1:6" ht="9" customHeight="1" x14ac:dyDescent="0.2">
      <c r="A52" s="244" t="s">
        <v>607</v>
      </c>
      <c r="B52" s="227">
        <v>473</v>
      </c>
      <c r="C52" s="227">
        <v>2</v>
      </c>
      <c r="D52" s="227">
        <v>0</v>
      </c>
      <c r="E52" s="227">
        <v>0</v>
      </c>
      <c r="F52" s="227">
        <v>0</v>
      </c>
    </row>
    <row r="53" spans="1:6" ht="9" customHeight="1" x14ac:dyDescent="0.2">
      <c r="A53" s="244" t="s">
        <v>608</v>
      </c>
      <c r="B53" s="227">
        <v>328766</v>
      </c>
      <c r="C53" s="227">
        <v>247619</v>
      </c>
      <c r="D53" s="227">
        <v>252155</v>
      </c>
      <c r="E53" s="227">
        <v>253243</v>
      </c>
      <c r="F53" s="227">
        <v>254896</v>
      </c>
    </row>
    <row r="54" spans="1:6" ht="9" customHeight="1" x14ac:dyDescent="0.2">
      <c r="A54" s="244" t="s">
        <v>609</v>
      </c>
      <c r="B54" s="227">
        <v>391783</v>
      </c>
      <c r="C54" s="227">
        <v>311559</v>
      </c>
      <c r="D54" s="227">
        <v>315543</v>
      </c>
      <c r="E54" s="227">
        <v>316151</v>
      </c>
      <c r="F54" s="227">
        <v>314157</v>
      </c>
    </row>
    <row r="55" spans="1:6" ht="9" customHeight="1" x14ac:dyDescent="0.2">
      <c r="A55" s="244" t="s">
        <v>705</v>
      </c>
      <c r="B55" s="227">
        <v>589385</v>
      </c>
      <c r="C55" s="227">
        <v>505867</v>
      </c>
      <c r="D55" s="227">
        <v>531787</v>
      </c>
      <c r="E55" s="227">
        <v>549646</v>
      </c>
      <c r="F55" s="227">
        <v>565315</v>
      </c>
    </row>
    <row r="56" spans="1:6" ht="9" customHeight="1" x14ac:dyDescent="0.2">
      <c r="A56" s="244" t="s">
        <v>704</v>
      </c>
      <c r="B56" s="227">
        <v>91843</v>
      </c>
      <c r="C56" s="227">
        <v>86739</v>
      </c>
      <c r="D56" s="227">
        <v>90548</v>
      </c>
      <c r="E56" s="227">
        <v>93220</v>
      </c>
      <c r="F56" s="227">
        <v>95139</v>
      </c>
    </row>
    <row r="57" spans="1:6" ht="9" customHeight="1" x14ac:dyDescent="0.2">
      <c r="A57" s="244" t="s">
        <v>641</v>
      </c>
      <c r="B57" s="227">
        <v>215034</v>
      </c>
      <c r="C57" s="227">
        <v>197426</v>
      </c>
      <c r="D57" s="227">
        <v>214497</v>
      </c>
      <c r="E57" s="227">
        <v>235853</v>
      </c>
      <c r="F57" s="227">
        <v>259891</v>
      </c>
    </row>
    <row r="58" spans="1:6" ht="9" customHeight="1" x14ac:dyDescent="0.2">
      <c r="A58" s="244" t="s">
        <v>642</v>
      </c>
      <c r="B58" s="227">
        <v>283284</v>
      </c>
      <c r="C58" s="227">
        <v>322086</v>
      </c>
      <c r="D58" s="227">
        <v>335697</v>
      </c>
      <c r="E58" s="227">
        <v>346677</v>
      </c>
      <c r="F58" s="227">
        <v>356839</v>
      </c>
    </row>
    <row r="59" spans="1:6" ht="9" customHeight="1" x14ac:dyDescent="0.2">
      <c r="A59" s="244" t="s">
        <v>610</v>
      </c>
      <c r="B59" s="227">
        <v>63723</v>
      </c>
      <c r="C59" s="227">
        <v>76263</v>
      </c>
      <c r="D59" s="227">
        <v>79930</v>
      </c>
      <c r="E59" s="227">
        <v>82536</v>
      </c>
      <c r="F59" s="227">
        <v>84483</v>
      </c>
    </row>
    <row r="60" spans="1:6" ht="9" customHeight="1" x14ac:dyDescent="0.2">
      <c r="A60" s="245" t="s">
        <v>611</v>
      </c>
      <c r="B60" s="535">
        <v>98610</v>
      </c>
      <c r="C60" s="535">
        <v>113859</v>
      </c>
      <c r="D60" s="535">
        <v>116994</v>
      </c>
      <c r="E60" s="535">
        <v>119155</v>
      </c>
      <c r="F60" s="535">
        <v>120367</v>
      </c>
    </row>
    <row r="61" spans="1:6" ht="6.95" customHeight="1" x14ac:dyDescent="0.2">
      <c r="A61" s="289" t="s">
        <v>861</v>
      </c>
    </row>
  </sheetData>
  <mergeCells count="6">
    <mergeCell ref="A49:A50"/>
    <mergeCell ref="B49:F49"/>
    <mergeCell ref="A3:A4"/>
    <mergeCell ref="B3:F3"/>
    <mergeCell ref="A26:A27"/>
    <mergeCell ref="B26:F26"/>
  </mergeCells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19.28515625" style="25" customWidth="1"/>
    <col min="2" max="6" width="8" style="25" customWidth="1"/>
    <col min="7" max="16384" width="9.140625" style="25"/>
  </cols>
  <sheetData>
    <row r="1" spans="1:6" ht="9" customHeight="1" x14ac:dyDescent="0.2">
      <c r="A1" s="306" t="s">
        <v>121</v>
      </c>
    </row>
    <row r="2" spans="1:6" ht="9" customHeight="1" x14ac:dyDescent="0.2">
      <c r="A2" s="67" t="s">
        <v>950</v>
      </c>
    </row>
    <row r="3" spans="1:6" ht="12.95" customHeight="1" x14ac:dyDescent="0.2">
      <c r="A3" s="518" t="s">
        <v>122</v>
      </c>
      <c r="B3" s="576">
        <v>2011</v>
      </c>
      <c r="C3" s="576">
        <v>2012</v>
      </c>
      <c r="D3" s="576">
        <v>2013</v>
      </c>
      <c r="E3" s="577">
        <v>2014</v>
      </c>
      <c r="F3" s="519">
        <v>2015</v>
      </c>
    </row>
    <row r="4" spans="1:6" ht="8.1" customHeight="1" x14ac:dyDescent="0.2">
      <c r="A4" s="143" t="s">
        <v>123</v>
      </c>
      <c r="B4" s="247">
        <v>403</v>
      </c>
      <c r="C4" s="247">
        <v>376</v>
      </c>
      <c r="D4" s="247">
        <v>306</v>
      </c>
      <c r="E4" s="247">
        <v>519</v>
      </c>
      <c r="F4" s="247">
        <v>587</v>
      </c>
    </row>
    <row r="5" spans="1:6" ht="8.1" customHeight="1" x14ac:dyDescent="0.2">
      <c r="A5" s="143" t="s">
        <v>124</v>
      </c>
      <c r="B5" s="247">
        <v>32</v>
      </c>
      <c r="C5" s="247">
        <v>31</v>
      </c>
      <c r="D5" s="247">
        <v>196</v>
      </c>
      <c r="E5" s="247">
        <v>221</v>
      </c>
      <c r="F5" s="247">
        <v>33</v>
      </c>
    </row>
    <row r="6" spans="1:6" ht="8.1" customHeight="1" x14ac:dyDescent="0.2">
      <c r="A6" s="143" t="s">
        <v>125</v>
      </c>
      <c r="B6" s="247">
        <v>7471</v>
      </c>
      <c r="C6" s="247">
        <v>25529</v>
      </c>
      <c r="D6" s="247">
        <v>10029</v>
      </c>
      <c r="E6" s="247">
        <v>10788</v>
      </c>
      <c r="F6" s="247">
        <v>21063</v>
      </c>
    </row>
    <row r="7" spans="1:6" ht="8.1" customHeight="1" x14ac:dyDescent="0.2">
      <c r="A7" s="143" t="s">
        <v>324</v>
      </c>
      <c r="B7" s="247">
        <v>64</v>
      </c>
      <c r="C7" s="247">
        <v>20</v>
      </c>
      <c r="D7" s="247">
        <v>18</v>
      </c>
      <c r="E7" s="247">
        <v>9536</v>
      </c>
      <c r="F7" s="247">
        <v>7864</v>
      </c>
    </row>
    <row r="8" spans="1:6" ht="8.1" customHeight="1" x14ac:dyDescent="0.2">
      <c r="A8" s="143" t="s">
        <v>126</v>
      </c>
      <c r="B8" s="247">
        <v>14</v>
      </c>
      <c r="C8" s="247">
        <v>5</v>
      </c>
      <c r="D8" s="247">
        <v>3</v>
      </c>
      <c r="E8" s="247">
        <v>5</v>
      </c>
      <c r="F8" s="247">
        <v>4</v>
      </c>
    </row>
    <row r="9" spans="1:6" ht="8.1" customHeight="1" x14ac:dyDescent="0.2">
      <c r="A9" s="143" t="s">
        <v>644</v>
      </c>
      <c r="B9" s="247">
        <v>95</v>
      </c>
      <c r="C9" s="247">
        <v>87</v>
      </c>
      <c r="D9" s="247">
        <v>102</v>
      </c>
      <c r="E9" s="247">
        <v>110</v>
      </c>
      <c r="F9" s="247">
        <v>121</v>
      </c>
    </row>
    <row r="10" spans="1:6" ht="8.1" customHeight="1" x14ac:dyDescent="0.2">
      <c r="A10" s="143" t="s">
        <v>643</v>
      </c>
      <c r="B10" s="247">
        <v>94</v>
      </c>
      <c r="C10" s="247">
        <v>82</v>
      </c>
      <c r="D10" s="247">
        <v>119</v>
      </c>
      <c r="E10" s="247">
        <v>126</v>
      </c>
      <c r="F10" s="247">
        <v>132</v>
      </c>
    </row>
    <row r="11" spans="1:6" ht="8.1" customHeight="1" x14ac:dyDescent="0.2">
      <c r="A11" s="143" t="s">
        <v>127</v>
      </c>
      <c r="B11" s="247">
        <v>394</v>
      </c>
      <c r="C11" s="247">
        <v>468</v>
      </c>
      <c r="D11" s="247">
        <v>345</v>
      </c>
      <c r="E11" s="247">
        <v>339</v>
      </c>
      <c r="F11" s="247">
        <v>354</v>
      </c>
    </row>
    <row r="12" spans="1:6" ht="8.1" customHeight="1" x14ac:dyDescent="0.2">
      <c r="A12" s="143" t="s">
        <v>739</v>
      </c>
      <c r="B12" s="247">
        <v>530</v>
      </c>
      <c r="C12" s="247">
        <v>281</v>
      </c>
      <c r="D12" s="247">
        <v>315</v>
      </c>
      <c r="E12" s="247">
        <v>275</v>
      </c>
      <c r="F12" s="247">
        <v>239</v>
      </c>
    </row>
    <row r="13" spans="1:6" ht="8.1" customHeight="1" x14ac:dyDescent="0.2">
      <c r="A13" s="143" t="s">
        <v>129</v>
      </c>
      <c r="B13" s="247">
        <v>39</v>
      </c>
      <c r="C13" s="247">
        <v>77</v>
      </c>
      <c r="D13" s="247">
        <v>57</v>
      </c>
      <c r="E13" s="247">
        <v>32</v>
      </c>
      <c r="F13" s="247">
        <v>193</v>
      </c>
    </row>
    <row r="14" spans="1:6" ht="8.1" customHeight="1" x14ac:dyDescent="0.2">
      <c r="A14" s="143" t="s">
        <v>333</v>
      </c>
      <c r="B14" s="247">
        <v>42</v>
      </c>
      <c r="C14" s="247">
        <v>36</v>
      </c>
      <c r="D14" s="247">
        <v>25</v>
      </c>
      <c r="E14" s="247">
        <v>40</v>
      </c>
      <c r="F14" s="247">
        <v>35</v>
      </c>
    </row>
    <row r="15" spans="1:6" ht="8.1" customHeight="1" x14ac:dyDescent="0.2">
      <c r="A15" s="143" t="s">
        <v>128</v>
      </c>
      <c r="B15" s="247">
        <v>85</v>
      </c>
      <c r="C15" s="247">
        <v>49</v>
      </c>
      <c r="D15" s="247">
        <v>55</v>
      </c>
      <c r="E15" s="247">
        <v>68</v>
      </c>
      <c r="F15" s="247">
        <v>33</v>
      </c>
    </row>
    <row r="16" spans="1:6" ht="8.1" customHeight="1" x14ac:dyDescent="0.2">
      <c r="A16" s="143" t="s">
        <v>130</v>
      </c>
      <c r="B16" s="247">
        <v>7</v>
      </c>
      <c r="C16" s="247">
        <v>7</v>
      </c>
      <c r="D16" s="247">
        <v>7</v>
      </c>
      <c r="E16" s="247">
        <v>1</v>
      </c>
      <c r="F16" s="247">
        <v>2</v>
      </c>
    </row>
    <row r="17" spans="1:6" ht="8.1" customHeight="1" x14ac:dyDescent="0.2">
      <c r="A17" s="201" t="s">
        <v>325</v>
      </c>
      <c r="B17" s="216">
        <v>25</v>
      </c>
      <c r="C17" s="216">
        <v>30</v>
      </c>
      <c r="D17" s="216">
        <v>45</v>
      </c>
      <c r="E17" s="216">
        <v>22</v>
      </c>
      <c r="F17" s="216">
        <v>21</v>
      </c>
    </row>
    <row r="18" spans="1:6" ht="8.1" customHeight="1" x14ac:dyDescent="0.2">
      <c r="A18" s="201" t="s">
        <v>452</v>
      </c>
      <c r="B18" s="216">
        <v>3</v>
      </c>
      <c r="C18" s="216">
        <v>3</v>
      </c>
      <c r="D18" s="216">
        <v>2</v>
      </c>
      <c r="E18" s="216">
        <v>1</v>
      </c>
      <c r="F18" s="216">
        <v>0</v>
      </c>
    </row>
    <row r="19" spans="1:6" ht="8.1" customHeight="1" x14ac:dyDescent="0.2">
      <c r="A19" s="201" t="s">
        <v>326</v>
      </c>
      <c r="B19" s="216">
        <v>105</v>
      </c>
      <c r="C19" s="216">
        <v>105</v>
      </c>
      <c r="D19" s="216">
        <v>172</v>
      </c>
      <c r="E19" s="216">
        <v>130</v>
      </c>
      <c r="F19" s="216">
        <v>84</v>
      </c>
    </row>
    <row r="20" spans="1:6" ht="8.1" customHeight="1" x14ac:dyDescent="0.2">
      <c r="A20" s="201" t="s">
        <v>327</v>
      </c>
      <c r="B20" s="216">
        <v>336</v>
      </c>
      <c r="C20" s="216">
        <v>370</v>
      </c>
      <c r="D20" s="216">
        <v>405</v>
      </c>
      <c r="E20" s="216">
        <v>420</v>
      </c>
      <c r="F20" s="216">
        <v>369</v>
      </c>
    </row>
    <row r="21" spans="1:6" ht="8.1" customHeight="1" x14ac:dyDescent="0.2">
      <c r="A21" s="201" t="s">
        <v>131</v>
      </c>
      <c r="B21" s="216">
        <v>12</v>
      </c>
      <c r="C21" s="216">
        <v>3</v>
      </c>
      <c r="D21" s="216">
        <v>2</v>
      </c>
      <c r="E21" s="216">
        <v>9</v>
      </c>
      <c r="F21" s="216">
        <v>5</v>
      </c>
    </row>
    <row r="22" spans="1:6" ht="8.1" customHeight="1" x14ac:dyDescent="0.2">
      <c r="A22" s="201" t="s">
        <v>132</v>
      </c>
      <c r="B22" s="216">
        <v>1</v>
      </c>
      <c r="C22" s="216">
        <v>1</v>
      </c>
      <c r="D22" s="216">
        <v>0</v>
      </c>
      <c r="E22" s="216">
        <v>0</v>
      </c>
      <c r="F22" s="216">
        <v>0</v>
      </c>
    </row>
    <row r="23" spans="1:6" ht="8.1" customHeight="1" x14ac:dyDescent="0.2">
      <c r="A23" s="417" t="s">
        <v>334</v>
      </c>
      <c r="B23" s="418">
        <v>1166</v>
      </c>
      <c r="C23" s="418">
        <v>1091</v>
      </c>
      <c r="D23" s="418">
        <v>1127</v>
      </c>
      <c r="E23" s="418">
        <v>1104</v>
      </c>
      <c r="F23" s="418">
        <v>935</v>
      </c>
    </row>
    <row r="24" spans="1:6" ht="6.95" customHeight="1" x14ac:dyDescent="0.2">
      <c r="A24" s="289" t="s">
        <v>822</v>
      </c>
    </row>
  </sheetData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70"/>
  <sheetViews>
    <sheetView topLeftCell="A37"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18.140625" style="92" customWidth="1"/>
    <col min="2" max="4" width="13.7109375" style="25" customWidth="1"/>
    <col min="5" max="6" width="9.85546875" style="25" bestFit="1" customWidth="1"/>
    <col min="7" max="16384" width="9.140625" style="25"/>
  </cols>
  <sheetData>
    <row r="1" spans="1:7" ht="9.9499999999999993" customHeight="1" x14ac:dyDescent="0.2">
      <c r="A1" s="177" t="s">
        <v>215</v>
      </c>
    </row>
    <row r="2" spans="1:7" ht="9.9499999999999993" customHeight="1" x14ac:dyDescent="0.2">
      <c r="A2" s="153" t="s">
        <v>985</v>
      </c>
      <c r="B2" s="178"/>
      <c r="C2" s="178"/>
      <c r="D2" s="178"/>
    </row>
    <row r="3" spans="1:7" ht="12.95" customHeight="1" x14ac:dyDescent="0.2">
      <c r="A3" s="648" t="s">
        <v>216</v>
      </c>
      <c r="B3" s="649" t="s">
        <v>1026</v>
      </c>
      <c r="C3" s="649"/>
      <c r="D3" s="650"/>
    </row>
    <row r="4" spans="1:7" ht="12.95" customHeight="1" x14ac:dyDescent="0.2">
      <c r="A4" s="648"/>
      <c r="B4" s="323" t="s">
        <v>219</v>
      </c>
      <c r="C4" s="342" t="s">
        <v>217</v>
      </c>
      <c r="D4" s="343" t="s">
        <v>218</v>
      </c>
    </row>
    <row r="5" spans="1:7" x14ac:dyDescent="0.15">
      <c r="A5" s="191">
        <v>2011</v>
      </c>
      <c r="B5" s="206">
        <f>C5+D5</f>
        <v>3184.259</v>
      </c>
      <c r="C5" s="207">
        <v>2291.248</v>
      </c>
      <c r="D5" s="207">
        <v>893.01099999999997</v>
      </c>
      <c r="E5" s="49"/>
    </row>
    <row r="6" spans="1:7" ht="9" customHeight="1" x14ac:dyDescent="0.15">
      <c r="A6" s="191">
        <v>2012</v>
      </c>
      <c r="B6" s="206">
        <f>C6+D6</f>
        <v>3207.4839999999999</v>
      </c>
      <c r="C6" s="207">
        <v>2291.5450000000001</v>
      </c>
      <c r="D6" s="207">
        <v>915.93899999999996</v>
      </c>
      <c r="E6" s="49"/>
    </row>
    <row r="7" spans="1:7" ht="9" customHeight="1" x14ac:dyDescent="0.15">
      <c r="A7" s="191">
        <v>2013</v>
      </c>
      <c r="B7" s="206">
        <f>C7+D7</f>
        <v>3305.7999999999997</v>
      </c>
      <c r="C7" s="207">
        <v>2363.2849999999999</v>
      </c>
      <c r="D7" s="207">
        <v>942.51499999999999</v>
      </c>
      <c r="E7" s="49"/>
    </row>
    <row r="8" spans="1:7" ht="9" customHeight="1" x14ac:dyDescent="0.15">
      <c r="A8" s="191">
        <v>2014</v>
      </c>
      <c r="B8" s="206">
        <f>C8+D8</f>
        <v>3326</v>
      </c>
      <c r="C8" s="207">
        <v>2383.6570000000002</v>
      </c>
      <c r="D8" s="207">
        <v>942.34299999999996</v>
      </c>
      <c r="E8" s="49"/>
    </row>
    <row r="9" spans="1:7" ht="9" customHeight="1" x14ac:dyDescent="0.15">
      <c r="A9" s="344">
        <v>2015</v>
      </c>
      <c r="B9" s="345">
        <f>C9+D9</f>
        <v>3345</v>
      </c>
      <c r="C9" s="346">
        <v>2472</v>
      </c>
      <c r="D9" s="346">
        <v>873</v>
      </c>
      <c r="E9" s="49"/>
      <c r="G9" s="120"/>
    </row>
    <row r="10" spans="1:7" ht="6.95" customHeight="1" x14ac:dyDescent="0.15">
      <c r="A10" s="289" t="s">
        <v>821</v>
      </c>
      <c r="B10" s="601"/>
    </row>
    <row r="11" spans="1:7" ht="9.1999999999999993" customHeight="1" x14ac:dyDescent="0.2">
      <c r="A11" s="95"/>
    </row>
    <row r="12" spans="1:7" ht="9.1999999999999993" customHeight="1" x14ac:dyDescent="0.2">
      <c r="A12" s="95"/>
    </row>
    <row r="13" spans="1:7" ht="9.1999999999999993" customHeight="1" x14ac:dyDescent="0.2">
      <c r="A13" s="95"/>
    </row>
    <row r="14" spans="1:7" ht="9.1999999999999993" customHeight="1" x14ac:dyDescent="0.2">
      <c r="A14" s="95"/>
    </row>
    <row r="15" spans="1:7" ht="9.1999999999999993" customHeight="1" x14ac:dyDescent="0.2">
      <c r="A15" s="95"/>
    </row>
    <row r="16" spans="1:7" ht="9.1999999999999993" customHeight="1" x14ac:dyDescent="0.2">
      <c r="A16" s="95"/>
    </row>
    <row r="17" spans="1:5" ht="9.1999999999999993" customHeight="1" x14ac:dyDescent="0.2">
      <c r="A17" s="95"/>
    </row>
    <row r="18" spans="1:5" ht="9.1999999999999993" customHeight="1" x14ac:dyDescent="0.2">
      <c r="A18" s="95"/>
    </row>
    <row r="19" spans="1:5" ht="9.1999999999999993" customHeight="1" x14ac:dyDescent="0.2">
      <c r="A19" s="95"/>
    </row>
    <row r="20" spans="1:5" ht="9.1999999999999993" customHeight="1" x14ac:dyDescent="0.2"/>
    <row r="21" spans="1:5" ht="9.1999999999999993" customHeight="1" x14ac:dyDescent="0.2"/>
    <row r="22" spans="1:5" ht="9.9499999999999993" customHeight="1" x14ac:dyDescent="0.2">
      <c r="A22" s="628"/>
      <c r="B22" s="628"/>
      <c r="C22" s="628"/>
      <c r="D22" s="628"/>
    </row>
    <row r="23" spans="1:5" ht="7.5" customHeight="1" x14ac:dyDescent="0.2">
      <c r="A23" s="289"/>
      <c r="B23" s="289"/>
      <c r="C23" s="289"/>
      <c r="D23" s="289"/>
    </row>
    <row r="24" spans="1:5" ht="9.9499999999999993" customHeight="1" x14ac:dyDescent="0.2">
      <c r="A24" s="153" t="s">
        <v>986</v>
      </c>
    </row>
    <row r="25" spans="1:5" ht="12.95" customHeight="1" x14ac:dyDescent="0.2">
      <c r="A25" s="648" t="s">
        <v>216</v>
      </c>
      <c r="B25" s="649" t="s">
        <v>1026</v>
      </c>
      <c r="C25" s="649"/>
      <c r="D25" s="650"/>
    </row>
    <row r="26" spans="1:5" ht="12.95" customHeight="1" x14ac:dyDescent="0.2">
      <c r="A26" s="648"/>
      <c r="B26" s="323" t="s">
        <v>219</v>
      </c>
      <c r="C26" s="342" t="s">
        <v>220</v>
      </c>
      <c r="D26" s="343" t="s">
        <v>221</v>
      </c>
    </row>
    <row r="27" spans="1:5" ht="9" customHeight="1" x14ac:dyDescent="0.15">
      <c r="A27" s="191">
        <v>2011</v>
      </c>
      <c r="B27" s="206">
        <f>C27+D27</f>
        <v>3184.259</v>
      </c>
      <c r="C27" s="207">
        <v>1537.463</v>
      </c>
      <c r="D27" s="207">
        <v>1646.796</v>
      </c>
      <c r="E27" s="120"/>
    </row>
    <row r="28" spans="1:5" ht="9" customHeight="1" x14ac:dyDescent="0.15">
      <c r="A28" s="191">
        <v>2012</v>
      </c>
      <c r="B28" s="206">
        <f>C28+D28</f>
        <v>3207.4840000000004</v>
      </c>
      <c r="C28" s="207">
        <v>1549.8710000000001</v>
      </c>
      <c r="D28" s="207">
        <v>1657.6130000000001</v>
      </c>
      <c r="E28" s="120"/>
    </row>
    <row r="29" spans="1:5" ht="9" customHeight="1" x14ac:dyDescent="0.15">
      <c r="A29" s="191">
        <v>2013</v>
      </c>
      <c r="B29" s="206">
        <f>C29+D29</f>
        <v>3305.8</v>
      </c>
      <c r="C29" s="207">
        <v>1569.7070000000001</v>
      </c>
      <c r="D29" s="207">
        <v>1736.0930000000001</v>
      </c>
      <c r="E29" s="120"/>
    </row>
    <row r="30" spans="1:5" ht="9" customHeight="1" x14ac:dyDescent="0.15">
      <c r="A30" s="191">
        <v>2014</v>
      </c>
      <c r="B30" s="206">
        <f>C30+D30</f>
        <v>3326</v>
      </c>
      <c r="C30" s="207">
        <v>1607.6579999999999</v>
      </c>
      <c r="D30" s="207">
        <v>1718.3420000000001</v>
      </c>
      <c r="E30" s="120"/>
    </row>
    <row r="31" spans="1:5" ht="9" customHeight="1" x14ac:dyDescent="0.15">
      <c r="A31" s="344">
        <v>2015</v>
      </c>
      <c r="B31" s="345">
        <f>C31+D31</f>
        <v>3345</v>
      </c>
      <c r="C31" s="346">
        <v>1600</v>
      </c>
      <c r="D31" s="346">
        <v>1745</v>
      </c>
      <c r="E31" s="120"/>
    </row>
    <row r="32" spans="1:5" ht="6.95" customHeight="1" x14ac:dyDescent="0.2">
      <c r="A32" s="289" t="s">
        <v>821</v>
      </c>
    </row>
    <row r="33" spans="1:5" ht="9.4" customHeight="1" x14ac:dyDescent="0.2"/>
    <row r="34" spans="1:5" ht="9.4" customHeight="1" x14ac:dyDescent="0.2"/>
    <row r="35" spans="1:5" ht="9.4" customHeight="1" x14ac:dyDescent="0.2"/>
    <row r="36" spans="1:5" ht="9.4" customHeight="1" x14ac:dyDescent="0.2"/>
    <row r="37" spans="1:5" ht="9.4" customHeight="1" x14ac:dyDescent="0.2"/>
    <row r="38" spans="1:5" ht="9.4" customHeight="1" x14ac:dyDescent="0.2"/>
    <row r="39" spans="1:5" ht="9.4" customHeight="1" x14ac:dyDescent="0.2"/>
    <row r="40" spans="1:5" ht="9.4" customHeight="1" x14ac:dyDescent="0.2"/>
    <row r="41" spans="1:5" ht="9.4" customHeight="1" x14ac:dyDescent="0.2"/>
    <row r="42" spans="1:5" ht="9.4" customHeight="1" x14ac:dyDescent="0.2"/>
    <row r="43" spans="1:5" ht="9.4" customHeight="1" x14ac:dyDescent="0.2"/>
    <row r="44" spans="1:5" ht="9.4" customHeight="1" x14ac:dyDescent="0.2"/>
    <row r="45" spans="1:5" ht="9.4" customHeight="1" x14ac:dyDescent="0.15">
      <c r="E45" s="627"/>
    </row>
    <row r="46" spans="1:5" ht="7.5" customHeight="1" x14ac:dyDescent="0.2">
      <c r="E46" s="289" t="s">
        <v>1046</v>
      </c>
    </row>
    <row r="47" spans="1:5" ht="9.9499999999999993" customHeight="1" x14ac:dyDescent="0.2">
      <c r="A47" s="153" t="s">
        <v>615</v>
      </c>
    </row>
    <row r="48" spans="1:5" ht="9.9499999999999993" customHeight="1" x14ac:dyDescent="0.2">
      <c r="A48" s="179" t="s">
        <v>905</v>
      </c>
    </row>
    <row r="49" spans="1:5" ht="18" customHeight="1" x14ac:dyDescent="0.2">
      <c r="A49" s="558" t="s">
        <v>222</v>
      </c>
      <c r="B49" s="559" t="s">
        <v>616</v>
      </c>
      <c r="C49" s="559" t="s">
        <v>191</v>
      </c>
      <c r="D49" s="560" t="s">
        <v>223</v>
      </c>
      <c r="E49" s="89"/>
    </row>
    <row r="50" spans="1:5" s="130" customFormat="1" ht="8.4499999999999993" customHeight="1" x14ac:dyDescent="0.2">
      <c r="A50" s="204" t="s">
        <v>224</v>
      </c>
      <c r="B50" s="216">
        <v>1021709</v>
      </c>
      <c r="C50" s="205">
        <v>509.55200000000002</v>
      </c>
      <c r="D50" s="205">
        <f t="shared" ref="D50:D67" si="0">B50/C50</f>
        <v>2005.1123339718026</v>
      </c>
    </row>
    <row r="51" spans="1:5" s="130" customFormat="1" ht="8.4499999999999993" customHeight="1" x14ac:dyDescent="0.2">
      <c r="A51" s="204" t="s">
        <v>225</v>
      </c>
      <c r="B51" s="216">
        <v>232671</v>
      </c>
      <c r="C51" s="205">
        <v>345.65499999999997</v>
      </c>
      <c r="D51" s="205">
        <f t="shared" si="0"/>
        <v>673.13072283056806</v>
      </c>
    </row>
    <row r="52" spans="1:5" s="130" customFormat="1" ht="8.4499999999999993" customHeight="1" x14ac:dyDescent="0.2">
      <c r="A52" s="204" t="s">
        <v>227</v>
      </c>
      <c r="B52" s="216">
        <v>75688</v>
      </c>
      <c r="C52" s="205">
        <v>299.11</v>
      </c>
      <c r="D52" s="205">
        <f>B52/C52</f>
        <v>253.04403062418507</v>
      </c>
    </row>
    <row r="53" spans="1:5" s="130" customFormat="1" ht="8.4499999999999993" customHeight="1" x14ac:dyDescent="0.2">
      <c r="A53" s="204" t="s">
        <v>226</v>
      </c>
      <c r="B53" s="216">
        <v>74049</v>
      </c>
      <c r="C53" s="205">
        <v>450.95800000000003</v>
      </c>
      <c r="D53" s="205">
        <f t="shared" si="0"/>
        <v>164.20376176938871</v>
      </c>
    </row>
    <row r="54" spans="1:5" s="130" customFormat="1" ht="8.4499999999999993" customHeight="1" x14ac:dyDescent="0.2">
      <c r="A54" s="204" t="s">
        <v>229</v>
      </c>
      <c r="B54" s="216">
        <v>66255</v>
      </c>
      <c r="C54" s="205">
        <v>420.72</v>
      </c>
      <c r="D54" s="205">
        <f t="shared" si="0"/>
        <v>157.48003422703934</v>
      </c>
    </row>
    <row r="55" spans="1:5" s="130" customFormat="1" ht="8.4499999999999993" customHeight="1" x14ac:dyDescent="0.2">
      <c r="A55" s="204" t="s">
        <v>228</v>
      </c>
      <c r="B55" s="216">
        <v>64292</v>
      </c>
      <c r="C55" s="205">
        <v>689.875</v>
      </c>
      <c r="D55" s="205">
        <f t="shared" si="0"/>
        <v>93.193694509874973</v>
      </c>
    </row>
    <row r="56" spans="1:5" s="130" customFormat="1" ht="8.4499999999999993" customHeight="1" x14ac:dyDescent="0.2">
      <c r="A56" s="204" t="s">
        <v>233</v>
      </c>
      <c r="B56" s="216">
        <v>61204</v>
      </c>
      <c r="C56" s="205">
        <v>360.88200000000001</v>
      </c>
      <c r="D56" s="205">
        <f t="shared" si="0"/>
        <v>169.59560188648922</v>
      </c>
    </row>
    <row r="57" spans="1:5" s="130" customFormat="1" ht="8.4499999999999993" customHeight="1" x14ac:dyDescent="0.2">
      <c r="A57" s="204" t="s">
        <v>214</v>
      </c>
      <c r="B57" s="216">
        <v>57079</v>
      </c>
      <c r="C57" s="205">
        <v>898.625</v>
      </c>
      <c r="D57" s="205">
        <f t="shared" si="0"/>
        <v>63.518152733342603</v>
      </c>
    </row>
    <row r="58" spans="1:5" s="130" customFormat="1" ht="8.4499999999999993" customHeight="1" x14ac:dyDescent="0.2">
      <c r="A58" s="204" t="s">
        <v>232</v>
      </c>
      <c r="B58" s="216">
        <v>57008</v>
      </c>
      <c r="C58" s="205">
        <v>312.70800000000003</v>
      </c>
      <c r="D58" s="205">
        <f t="shared" si="0"/>
        <v>182.30425828568502</v>
      </c>
    </row>
    <row r="59" spans="1:5" s="130" customFormat="1" ht="8.4499999999999993" customHeight="1" x14ac:dyDescent="0.2">
      <c r="A59" s="204" t="s">
        <v>231</v>
      </c>
      <c r="B59" s="216">
        <v>52306</v>
      </c>
      <c r="C59" s="205">
        <v>626.69000000000005</v>
      </c>
      <c r="D59" s="205">
        <f t="shared" si="0"/>
        <v>83.463913577685929</v>
      </c>
    </row>
    <row r="60" spans="1:5" s="130" customFormat="1" ht="8.4499999999999993" customHeight="1" x14ac:dyDescent="0.2">
      <c r="A60" s="204" t="s">
        <v>234</v>
      </c>
      <c r="B60" s="216">
        <v>51715</v>
      </c>
      <c r="C60" s="205">
        <v>332.14</v>
      </c>
      <c r="D60" s="205">
        <f t="shared" si="0"/>
        <v>155.70241464442705</v>
      </c>
    </row>
    <row r="61" spans="1:5" s="130" customFormat="1" ht="8.4499999999999993" customHeight="1" x14ac:dyDescent="0.2">
      <c r="A61" s="204" t="s">
        <v>230</v>
      </c>
      <c r="B61" s="216">
        <v>48033</v>
      </c>
      <c r="C61" s="205">
        <v>437.87799999999999</v>
      </c>
      <c r="D61" s="205">
        <f t="shared" si="0"/>
        <v>109.69493785940377</v>
      </c>
    </row>
    <row r="62" spans="1:5" s="130" customFormat="1" ht="8.4499999999999993" customHeight="1" x14ac:dyDescent="0.2">
      <c r="A62" s="204" t="s">
        <v>235</v>
      </c>
      <c r="B62" s="216">
        <v>47528</v>
      </c>
      <c r="C62" s="205">
        <v>533.25800000000004</v>
      </c>
      <c r="D62" s="205">
        <f t="shared" si="0"/>
        <v>89.127589271984661</v>
      </c>
    </row>
    <row r="63" spans="1:5" s="130" customFormat="1" ht="8.4499999999999993" customHeight="1" x14ac:dyDescent="0.2">
      <c r="A63" s="204" t="s">
        <v>236</v>
      </c>
      <c r="B63" s="216">
        <v>44426</v>
      </c>
      <c r="C63" s="205">
        <v>299.22300000000001</v>
      </c>
      <c r="D63" s="205">
        <f t="shared" si="0"/>
        <v>148.47120709303763</v>
      </c>
    </row>
    <row r="64" spans="1:5" s="130" customFormat="1" ht="8.4499999999999993" customHeight="1" x14ac:dyDescent="0.2">
      <c r="A64" s="204" t="s">
        <v>239</v>
      </c>
      <c r="B64" s="216">
        <v>40912</v>
      </c>
      <c r="C64" s="205">
        <v>514.35199999999998</v>
      </c>
      <c r="D64" s="205">
        <f t="shared" si="0"/>
        <v>79.54085917815037</v>
      </c>
    </row>
    <row r="65" spans="1:4" s="130" customFormat="1" ht="8.4499999999999993" customHeight="1" x14ac:dyDescent="0.2">
      <c r="A65" s="204" t="s">
        <v>237</v>
      </c>
      <c r="B65" s="216">
        <v>35428</v>
      </c>
      <c r="C65" s="205">
        <v>251.066</v>
      </c>
      <c r="D65" s="205">
        <f t="shared" si="0"/>
        <v>141.11030565667991</v>
      </c>
    </row>
    <row r="66" spans="1:4" s="130" customFormat="1" ht="8.4499999999999993" customHeight="1" x14ac:dyDescent="0.2">
      <c r="A66" s="204" t="s">
        <v>410</v>
      </c>
      <c r="B66" s="216">
        <v>34798</v>
      </c>
      <c r="C66" s="205">
        <v>397.36700000000002</v>
      </c>
      <c r="D66" s="205">
        <f t="shared" si="0"/>
        <v>87.571438997199053</v>
      </c>
    </row>
    <row r="67" spans="1:4" s="130" customFormat="1" ht="8.4499999999999993" customHeight="1" x14ac:dyDescent="0.2">
      <c r="A67" s="204" t="s">
        <v>238</v>
      </c>
      <c r="B67" s="216">
        <v>34387</v>
      </c>
      <c r="C67" s="205">
        <v>315.16800000000001</v>
      </c>
      <c r="D67" s="205">
        <f t="shared" si="0"/>
        <v>109.10688902426642</v>
      </c>
    </row>
    <row r="68" spans="1:4" s="130" customFormat="1" ht="8.4499999999999993" customHeight="1" x14ac:dyDescent="0.2">
      <c r="A68" s="204" t="s">
        <v>692</v>
      </c>
      <c r="B68" s="216">
        <v>32568</v>
      </c>
      <c r="C68" s="205">
        <v>334.04700000000003</v>
      </c>
      <c r="D68" s="205">
        <f>B68/C68</f>
        <v>97.495262642682007</v>
      </c>
    </row>
    <row r="69" spans="1:4" s="130" customFormat="1" ht="8.4499999999999993" customHeight="1" x14ac:dyDescent="0.2">
      <c r="A69" s="347" t="s">
        <v>411</v>
      </c>
      <c r="B69" s="348">
        <v>32455</v>
      </c>
      <c r="C69" s="349">
        <v>494.49799999999999</v>
      </c>
      <c r="D69" s="349">
        <f t="shared" ref="D69" si="1">B69/C69</f>
        <v>65.632216914931917</v>
      </c>
    </row>
    <row r="70" spans="1:4" ht="6.95" customHeight="1" x14ac:dyDescent="0.2">
      <c r="A70" s="289" t="s">
        <v>879</v>
      </c>
    </row>
  </sheetData>
  <sortState ref="A55:D73">
    <sortCondition descending="1" ref="B55:B73"/>
  </sortState>
  <mergeCells count="4">
    <mergeCell ref="A3:A4"/>
    <mergeCell ref="A25:A26"/>
    <mergeCell ref="B25:D25"/>
    <mergeCell ref="B3:D3"/>
  </mergeCells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3"/>
  <sheetViews>
    <sheetView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12" style="25" customWidth="1"/>
    <col min="2" max="6" width="9.42578125" style="25" customWidth="1"/>
    <col min="7" max="16384" width="9.140625" style="25"/>
  </cols>
  <sheetData>
    <row r="1" spans="1:6" ht="9" customHeight="1" x14ac:dyDescent="0.2">
      <c r="A1" s="67" t="s">
        <v>978</v>
      </c>
      <c r="D1" s="83"/>
    </row>
    <row r="2" spans="1:6" s="26" customFormat="1" ht="12.95" customHeight="1" x14ac:dyDescent="0.2">
      <c r="A2" s="714" t="s">
        <v>216</v>
      </c>
      <c r="B2" s="715" t="s">
        <v>444</v>
      </c>
      <c r="C2" s="715"/>
      <c r="D2" s="715"/>
      <c r="E2" s="715"/>
      <c r="F2" s="716"/>
    </row>
    <row r="3" spans="1:6" s="26" customFormat="1" ht="12.95" customHeight="1" x14ac:dyDescent="0.2">
      <c r="A3" s="714"/>
      <c r="B3" s="419" t="s">
        <v>58</v>
      </c>
      <c r="C3" s="419" t="s">
        <v>59</v>
      </c>
      <c r="D3" s="419" t="s">
        <v>60</v>
      </c>
      <c r="E3" s="419" t="s">
        <v>133</v>
      </c>
      <c r="F3" s="420" t="s">
        <v>219</v>
      </c>
    </row>
    <row r="4" spans="1:6" ht="9" customHeight="1" x14ac:dyDescent="0.2">
      <c r="A4" s="191">
        <v>2011</v>
      </c>
      <c r="B4" s="250">
        <v>2</v>
      </c>
      <c r="C4" s="250">
        <v>42</v>
      </c>
      <c r="D4" s="250">
        <v>1266</v>
      </c>
      <c r="E4" s="250">
        <v>1202</v>
      </c>
      <c r="F4" s="251">
        <f>B4+C4+D4+E4</f>
        <v>2512</v>
      </c>
    </row>
    <row r="5" spans="1:6" ht="9" customHeight="1" x14ac:dyDescent="0.2">
      <c r="A5" s="191">
        <v>2012</v>
      </c>
      <c r="B5" s="250">
        <v>3</v>
      </c>
      <c r="C5" s="250">
        <v>114</v>
      </c>
      <c r="D5" s="250">
        <v>1311</v>
      </c>
      <c r="E5" s="250">
        <v>1265</v>
      </c>
      <c r="F5" s="251">
        <f>B5+C5+D5+E5</f>
        <v>2693</v>
      </c>
    </row>
    <row r="6" spans="1:6" ht="9" customHeight="1" x14ac:dyDescent="0.2">
      <c r="A6" s="191">
        <v>2013</v>
      </c>
      <c r="B6" s="250">
        <v>3</v>
      </c>
      <c r="C6" s="250">
        <v>126</v>
      </c>
      <c r="D6" s="250">
        <v>1358</v>
      </c>
      <c r="E6" s="250">
        <v>1347</v>
      </c>
      <c r="F6" s="251">
        <f>B6+C6+D6+E6</f>
        <v>2834</v>
      </c>
    </row>
    <row r="7" spans="1:6" ht="9" customHeight="1" x14ac:dyDescent="0.2">
      <c r="A7" s="191">
        <v>2014</v>
      </c>
      <c r="B7" s="250">
        <v>3</v>
      </c>
      <c r="C7" s="250">
        <v>134</v>
      </c>
      <c r="D7" s="250">
        <v>1394</v>
      </c>
      <c r="E7" s="250">
        <v>1441</v>
      </c>
      <c r="F7" s="251">
        <f>B7+C7+D7+E7</f>
        <v>2972</v>
      </c>
    </row>
    <row r="8" spans="1:6" ht="11.1" customHeight="1" x14ac:dyDescent="0.2">
      <c r="A8" s="421">
        <v>2015</v>
      </c>
      <c r="B8" s="422" t="s">
        <v>75</v>
      </c>
      <c r="C8" s="422" t="s">
        <v>75</v>
      </c>
      <c r="D8" s="422" t="s">
        <v>75</v>
      </c>
      <c r="E8" s="422" t="s">
        <v>75</v>
      </c>
      <c r="F8" s="423">
        <v>3060</v>
      </c>
    </row>
    <row r="9" spans="1:6" ht="6.95" customHeight="1" x14ac:dyDescent="0.2">
      <c r="A9" s="289" t="s">
        <v>875</v>
      </c>
    </row>
    <row r="10" spans="1:6" ht="9" customHeight="1" x14ac:dyDescent="0.2">
      <c r="A10" s="289" t="s">
        <v>983</v>
      </c>
    </row>
    <row r="11" spans="1:6" ht="6.95" customHeight="1" x14ac:dyDescent="0.2"/>
    <row r="12" spans="1:6" ht="6.95" customHeight="1" x14ac:dyDescent="0.2"/>
    <row r="13" spans="1:6" ht="9" customHeight="1" x14ac:dyDescent="0.2">
      <c r="A13" s="67" t="s">
        <v>979</v>
      </c>
      <c r="D13" s="83"/>
    </row>
    <row r="14" spans="1:6" ht="12.95" customHeight="1" x14ac:dyDescent="0.2">
      <c r="A14" s="714" t="s">
        <v>216</v>
      </c>
      <c r="B14" s="715" t="s">
        <v>445</v>
      </c>
      <c r="C14" s="715"/>
      <c r="D14" s="715"/>
      <c r="E14" s="715"/>
      <c r="F14" s="716"/>
    </row>
    <row r="15" spans="1:6" ht="12.95" customHeight="1" x14ac:dyDescent="0.2">
      <c r="A15" s="714"/>
      <c r="B15" s="419" t="s">
        <v>58</v>
      </c>
      <c r="C15" s="419" t="s">
        <v>59</v>
      </c>
      <c r="D15" s="419" t="s">
        <v>60</v>
      </c>
      <c r="E15" s="419" t="s">
        <v>133</v>
      </c>
      <c r="F15" s="420" t="s">
        <v>219</v>
      </c>
    </row>
    <row r="16" spans="1:6" ht="9.9499999999999993" customHeight="1" x14ac:dyDescent="0.2">
      <c r="A16" s="191">
        <v>2011</v>
      </c>
      <c r="B16" s="250">
        <v>161</v>
      </c>
      <c r="C16" s="250">
        <v>825</v>
      </c>
      <c r="D16" s="250">
        <v>1277</v>
      </c>
      <c r="E16" s="250">
        <v>3954</v>
      </c>
      <c r="F16" s="251">
        <f>B16+C16+D16+E16</f>
        <v>6217</v>
      </c>
    </row>
    <row r="17" spans="1:6" ht="9.9499999999999993" customHeight="1" x14ac:dyDescent="0.2">
      <c r="A17" s="191">
        <v>2012</v>
      </c>
      <c r="B17" s="250">
        <v>202</v>
      </c>
      <c r="C17" s="250">
        <v>968</v>
      </c>
      <c r="D17" s="250">
        <v>1215</v>
      </c>
      <c r="E17" s="250">
        <v>4122</v>
      </c>
      <c r="F17" s="251">
        <f>B17+C17+D17+E17</f>
        <v>6507</v>
      </c>
    </row>
    <row r="18" spans="1:6" ht="9.9499999999999993" customHeight="1" x14ac:dyDescent="0.2">
      <c r="A18" s="191">
        <v>2013</v>
      </c>
      <c r="B18" s="250">
        <v>221</v>
      </c>
      <c r="C18" s="250">
        <v>1013</v>
      </c>
      <c r="D18" s="250">
        <v>1221</v>
      </c>
      <c r="E18" s="250">
        <v>4359</v>
      </c>
      <c r="F18" s="251">
        <f>B18+C18+D18+E18</f>
        <v>6814</v>
      </c>
    </row>
    <row r="19" spans="1:6" ht="9.9499999999999993" customHeight="1" x14ac:dyDescent="0.2">
      <c r="A19" s="191">
        <v>2014</v>
      </c>
      <c r="B19" s="250">
        <v>245</v>
      </c>
      <c r="C19" s="250">
        <v>979</v>
      </c>
      <c r="D19" s="250">
        <v>1217</v>
      </c>
      <c r="E19" s="250">
        <v>4607</v>
      </c>
      <c r="F19" s="251">
        <f>B19+C19+D19+E19</f>
        <v>7048</v>
      </c>
    </row>
    <row r="20" spans="1:6" ht="9" customHeight="1" x14ac:dyDescent="0.2">
      <c r="A20" s="421">
        <v>2015</v>
      </c>
      <c r="B20" s="422" t="s">
        <v>75</v>
      </c>
      <c r="C20" s="422" t="s">
        <v>75</v>
      </c>
      <c r="D20" s="422" t="s">
        <v>75</v>
      </c>
      <c r="E20" s="422" t="s">
        <v>75</v>
      </c>
      <c r="F20" s="423">
        <v>7180</v>
      </c>
    </row>
    <row r="21" spans="1:6" ht="6.95" customHeight="1" x14ac:dyDescent="0.2">
      <c r="A21" s="289" t="s">
        <v>875</v>
      </c>
    </row>
    <row r="22" spans="1:6" ht="6.95" customHeight="1" x14ac:dyDescent="0.2">
      <c r="A22" s="289" t="s">
        <v>980</v>
      </c>
    </row>
    <row r="23" spans="1:6" ht="6.95" customHeight="1" x14ac:dyDescent="0.2">
      <c r="A23" s="289" t="s">
        <v>981</v>
      </c>
    </row>
  </sheetData>
  <mergeCells count="4">
    <mergeCell ref="A2:A3"/>
    <mergeCell ref="B14:F14"/>
    <mergeCell ref="A14:A15"/>
    <mergeCell ref="B2:F2"/>
  </mergeCells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7"/>
  <sheetViews>
    <sheetView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11.85546875" style="25" customWidth="1"/>
    <col min="2" max="4" width="15.85546875" style="25" customWidth="1"/>
    <col min="5" max="6" width="10" style="25" customWidth="1"/>
    <col min="7" max="10" width="5.7109375" style="25" customWidth="1"/>
    <col min="11" max="11" width="6.28515625" style="25" customWidth="1"/>
    <col min="12" max="12" width="5.7109375" style="25" customWidth="1"/>
    <col min="13" max="13" width="6.5703125" style="25" customWidth="1"/>
    <col min="14" max="14" width="7.42578125" style="25" customWidth="1"/>
    <col min="15" max="16384" width="9.140625" style="25"/>
  </cols>
  <sheetData>
    <row r="1" spans="1:5" ht="9" customHeight="1" x14ac:dyDescent="0.2">
      <c r="A1" s="81" t="s">
        <v>982</v>
      </c>
    </row>
    <row r="2" spans="1:5" ht="12.95" customHeight="1" x14ac:dyDescent="0.2">
      <c r="A2" s="717" t="s">
        <v>216</v>
      </c>
      <c r="B2" s="718" t="s">
        <v>448</v>
      </c>
      <c r="C2" s="718"/>
      <c r="D2" s="719"/>
    </row>
    <row r="3" spans="1:5" ht="12.95" customHeight="1" x14ac:dyDescent="0.2">
      <c r="A3" s="717"/>
      <c r="B3" s="424" t="s">
        <v>446</v>
      </c>
      <c r="C3" s="424" t="s">
        <v>447</v>
      </c>
      <c r="D3" s="425" t="s">
        <v>219</v>
      </c>
    </row>
    <row r="4" spans="1:5" ht="9.9499999999999993" customHeight="1" x14ac:dyDescent="0.2">
      <c r="A4" s="191">
        <v>2011</v>
      </c>
      <c r="B4" s="248">
        <v>54525</v>
      </c>
      <c r="C4" s="248">
        <v>117980</v>
      </c>
      <c r="D4" s="249">
        <f>B4+C4</f>
        <v>172505</v>
      </c>
    </row>
    <row r="5" spans="1:5" ht="9.9499999999999993" customHeight="1" x14ac:dyDescent="0.2">
      <c r="A5" s="191">
        <v>2012</v>
      </c>
      <c r="B5" s="248">
        <v>58921</v>
      </c>
      <c r="C5" s="248">
        <v>106300</v>
      </c>
      <c r="D5" s="249">
        <f>B5+C5</f>
        <v>165221</v>
      </c>
    </row>
    <row r="6" spans="1:5" ht="9.9499999999999993" customHeight="1" x14ac:dyDescent="0.2">
      <c r="A6" s="191">
        <v>2013</v>
      </c>
      <c r="B6" s="248">
        <v>56604</v>
      </c>
      <c r="C6" s="248">
        <v>108600</v>
      </c>
      <c r="D6" s="249">
        <f>B6+C6</f>
        <v>165204</v>
      </c>
    </row>
    <row r="7" spans="1:5" ht="9.9499999999999993" customHeight="1" x14ac:dyDescent="0.2">
      <c r="A7" s="191">
        <v>2014</v>
      </c>
      <c r="B7" s="248">
        <v>49877</v>
      </c>
      <c r="C7" s="248">
        <v>107102</v>
      </c>
      <c r="D7" s="249">
        <f>B7+C7</f>
        <v>156979</v>
      </c>
    </row>
    <row r="8" spans="1:5" ht="9" customHeight="1" x14ac:dyDescent="0.2">
      <c r="A8" s="421">
        <v>2015</v>
      </c>
      <c r="B8" s="426" t="s">
        <v>75</v>
      </c>
      <c r="C8" s="426" t="s">
        <v>75</v>
      </c>
      <c r="D8" s="427">
        <v>154908</v>
      </c>
    </row>
    <row r="9" spans="1:5" ht="6.95" customHeight="1" x14ac:dyDescent="0.2">
      <c r="A9" s="289" t="s">
        <v>863</v>
      </c>
    </row>
    <row r="10" spans="1:5" ht="6.95" customHeight="1" x14ac:dyDescent="0.2">
      <c r="A10" s="289" t="s">
        <v>984</v>
      </c>
    </row>
    <row r="13" spans="1:5" ht="9" customHeight="1" x14ac:dyDescent="0.2">
      <c r="E13" s="28"/>
    </row>
    <row r="14" spans="1:5" ht="12.95" customHeight="1" x14ac:dyDescent="0.2"/>
    <row r="16" spans="1:5" ht="11.1" customHeight="1" x14ac:dyDescent="0.2"/>
    <row r="22" spans="1:1" ht="6.95" customHeight="1" x14ac:dyDescent="0.2">
      <c r="A22" s="289"/>
    </row>
    <row r="23" spans="1:1" ht="6.95" customHeight="1" x14ac:dyDescent="0.2">
      <c r="A23" s="289"/>
    </row>
    <row r="27" spans="1:1" ht="15" customHeight="1" x14ac:dyDescent="0.2"/>
  </sheetData>
  <mergeCells count="2">
    <mergeCell ref="A2:A3"/>
    <mergeCell ref="B2:D2"/>
  </mergeCells>
  <pageMargins left="0.47244094488188981" right="0.47244094488188981" top="0.39370078740157483" bottom="0.43307086614173229" header="0.19685039370078741" footer="0"/>
  <pageSetup paperSize="193" orientation="landscape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6"/>
  <sheetViews>
    <sheetView zoomScale="250" zoomScaleNormal="250" workbookViewId="0">
      <selection activeCell="A13" sqref="A13:G13"/>
    </sheetView>
  </sheetViews>
  <sheetFormatPr defaultColWidth="9.140625" defaultRowHeight="9" customHeight="1" x14ac:dyDescent="0.2"/>
  <cols>
    <col min="1" max="1" width="10.140625" style="25" customWidth="1"/>
    <col min="2" max="2" width="8.28515625" style="25" customWidth="1"/>
    <col min="3" max="4" width="8.140625" style="25" customWidth="1"/>
    <col min="5" max="5" width="8.28515625" style="25" customWidth="1"/>
    <col min="6" max="7" width="8.140625" style="25" customWidth="1"/>
    <col min="8" max="16384" width="9.140625" style="25"/>
  </cols>
  <sheetData>
    <row r="1" spans="1:8" ht="9" customHeight="1" x14ac:dyDescent="0.2">
      <c r="A1" s="76" t="s">
        <v>134</v>
      </c>
      <c r="B1" s="77"/>
    </row>
    <row r="2" spans="1:8" ht="9" customHeight="1" x14ac:dyDescent="0.2">
      <c r="A2" s="67" t="s">
        <v>970</v>
      </c>
      <c r="B2" s="79"/>
    </row>
    <row r="3" spans="1:8" ht="12.95" customHeight="1" x14ac:dyDescent="0.2">
      <c r="A3" s="720" t="s">
        <v>216</v>
      </c>
      <c r="B3" s="721" t="s">
        <v>135</v>
      </c>
      <c r="C3" s="721"/>
      <c r="D3" s="721"/>
      <c r="E3" s="721"/>
      <c r="F3" s="721"/>
      <c r="G3" s="722"/>
    </row>
    <row r="4" spans="1:8" ht="12.95" customHeight="1" x14ac:dyDescent="0.2">
      <c r="A4" s="720"/>
      <c r="B4" s="721" t="s">
        <v>136</v>
      </c>
      <c r="C4" s="721"/>
      <c r="D4" s="721"/>
      <c r="E4" s="721" t="s">
        <v>765</v>
      </c>
      <c r="F4" s="721"/>
      <c r="G4" s="722"/>
    </row>
    <row r="5" spans="1:8" ht="12.95" customHeight="1" x14ac:dyDescent="0.2">
      <c r="A5" s="720"/>
      <c r="B5" s="428" t="s">
        <v>219</v>
      </c>
      <c r="C5" s="429" t="s">
        <v>137</v>
      </c>
      <c r="D5" s="429" t="s">
        <v>218</v>
      </c>
      <c r="E5" s="428" t="s">
        <v>219</v>
      </c>
      <c r="F5" s="429" t="s">
        <v>137</v>
      </c>
      <c r="G5" s="430" t="s">
        <v>218</v>
      </c>
    </row>
    <row r="6" spans="1:8" ht="9" customHeight="1" x14ac:dyDescent="0.2">
      <c r="A6" s="191">
        <v>2011</v>
      </c>
      <c r="B6" s="252">
        <f>C6+D6</f>
        <v>73101</v>
      </c>
      <c r="C6" s="197">
        <v>45605</v>
      </c>
      <c r="D6" s="197">
        <v>27496</v>
      </c>
      <c r="E6" s="252">
        <f>F6+G6</f>
        <v>454774</v>
      </c>
      <c r="F6" s="197">
        <v>287242</v>
      </c>
      <c r="G6" s="197">
        <v>167532</v>
      </c>
    </row>
    <row r="7" spans="1:8" ht="9" customHeight="1" x14ac:dyDescent="0.2">
      <c r="A7" s="191">
        <v>2012</v>
      </c>
      <c r="B7" s="252">
        <f>C7+D7</f>
        <v>68170</v>
      </c>
      <c r="C7" s="197">
        <v>43574</v>
      </c>
      <c r="D7" s="197">
        <v>24596</v>
      </c>
      <c r="E7" s="252">
        <f>F7+G7</f>
        <v>468397</v>
      </c>
      <c r="F7" s="197">
        <v>296102</v>
      </c>
      <c r="G7" s="197">
        <v>172295</v>
      </c>
    </row>
    <row r="8" spans="1:8" ht="9" customHeight="1" x14ac:dyDescent="0.2">
      <c r="A8" s="191">
        <v>2013</v>
      </c>
      <c r="B8" s="252">
        <f>C8+D8</f>
        <v>67084</v>
      </c>
      <c r="C8" s="197">
        <v>43066</v>
      </c>
      <c r="D8" s="197">
        <v>24018</v>
      </c>
      <c r="E8" s="252">
        <f>F8+G8</f>
        <v>482825</v>
      </c>
      <c r="F8" s="197">
        <v>305127</v>
      </c>
      <c r="G8" s="197">
        <v>177698</v>
      </c>
    </row>
    <row r="9" spans="1:8" ht="9" customHeight="1" x14ac:dyDescent="0.2">
      <c r="A9" s="191">
        <v>2014</v>
      </c>
      <c r="B9" s="252">
        <f>C9+D9</f>
        <v>61820</v>
      </c>
      <c r="C9" s="197">
        <v>39436</v>
      </c>
      <c r="D9" s="197">
        <v>22384</v>
      </c>
      <c r="E9" s="252">
        <f>F9+G9</f>
        <v>495308</v>
      </c>
      <c r="F9" s="197">
        <v>312114</v>
      </c>
      <c r="G9" s="197">
        <v>183194</v>
      </c>
    </row>
    <row r="10" spans="1:8" ht="9" customHeight="1" x14ac:dyDescent="0.2">
      <c r="A10" s="431">
        <v>2015</v>
      </c>
      <c r="B10" s="432">
        <f>C10+D10</f>
        <v>54680</v>
      </c>
      <c r="C10" s="433">
        <v>34381</v>
      </c>
      <c r="D10" s="433">
        <v>20299</v>
      </c>
      <c r="E10" s="432">
        <f>F10+G10</f>
        <v>505475</v>
      </c>
      <c r="F10" s="433">
        <v>317945</v>
      </c>
      <c r="G10" s="433">
        <v>187530</v>
      </c>
      <c r="H10" s="86"/>
    </row>
    <row r="11" spans="1:8" ht="6.95" customHeight="1" x14ac:dyDescent="0.2">
      <c r="A11" s="289" t="s">
        <v>817</v>
      </c>
    </row>
    <row r="12" spans="1:8" ht="7.5" customHeight="1" x14ac:dyDescent="0.15">
      <c r="A12" s="289"/>
      <c r="B12" s="724"/>
      <c r="C12" s="724"/>
      <c r="D12" s="724"/>
      <c r="E12" s="724"/>
      <c r="F12" s="724"/>
    </row>
    <row r="13" spans="1:8" ht="9" customHeight="1" x14ac:dyDescent="0.2">
      <c r="A13" s="723"/>
      <c r="B13" s="723"/>
      <c r="C13" s="723"/>
      <c r="D13" s="723"/>
      <c r="E13" s="723"/>
      <c r="F13" s="723"/>
      <c r="G13" s="723"/>
    </row>
    <row r="15" spans="1:8" ht="9" customHeight="1" x14ac:dyDescent="0.2">
      <c r="A15" s="24"/>
      <c r="B15" s="24"/>
    </row>
    <row r="21" spans="1:7" ht="12.95" customHeight="1" x14ac:dyDescent="0.2"/>
    <row r="23" spans="1:7" ht="6.95" customHeight="1" x14ac:dyDescent="0.2">
      <c r="A23" s="289"/>
    </row>
    <row r="24" spans="1:7" ht="9" customHeight="1" x14ac:dyDescent="0.2">
      <c r="G24" s="32"/>
    </row>
    <row r="26" spans="1:7" ht="9" customHeight="1" x14ac:dyDescent="0.2">
      <c r="E26" s="68"/>
      <c r="F26" s="69"/>
      <c r="G26" s="69"/>
    </row>
  </sheetData>
  <mergeCells count="6">
    <mergeCell ref="A3:A5"/>
    <mergeCell ref="B3:G3"/>
    <mergeCell ref="B4:D4"/>
    <mergeCell ref="E4:G4"/>
    <mergeCell ref="A13:G13"/>
    <mergeCell ref="B12:F12"/>
  </mergeCells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3"/>
  <sheetViews>
    <sheetView zoomScale="200" zoomScaleNormal="200" workbookViewId="0">
      <selection activeCell="F17" sqref="F17"/>
    </sheetView>
  </sheetViews>
  <sheetFormatPr defaultColWidth="9.140625" defaultRowHeight="9" customHeight="1" x14ac:dyDescent="0.15"/>
  <cols>
    <col min="1" max="1" width="23.5703125" style="22" customWidth="1"/>
    <col min="2" max="2" width="35.5703125" style="22" customWidth="1"/>
    <col min="3" max="16384" width="9.140625" style="22"/>
  </cols>
  <sheetData>
    <row r="1" spans="1:2" ht="9" customHeight="1" x14ac:dyDescent="0.15">
      <c r="A1" s="71" t="s">
        <v>974</v>
      </c>
    </row>
    <row r="2" spans="1:2" s="25" customFormat="1" ht="12.95" customHeight="1" x14ac:dyDescent="0.2">
      <c r="A2" s="298" t="s">
        <v>216</v>
      </c>
      <c r="B2" s="434" t="s">
        <v>454</v>
      </c>
    </row>
    <row r="3" spans="1:2" ht="9" customHeight="1" x14ac:dyDescent="0.15">
      <c r="A3" s="253">
        <v>2011</v>
      </c>
      <c r="B3" s="533">
        <v>1030243989</v>
      </c>
    </row>
    <row r="4" spans="1:2" ht="9" customHeight="1" x14ac:dyDescent="0.15">
      <c r="A4" s="253">
        <v>2012</v>
      </c>
      <c r="B4" s="533">
        <v>1078340260</v>
      </c>
    </row>
    <row r="5" spans="1:2" ht="9" customHeight="1" x14ac:dyDescent="0.15">
      <c r="A5" s="253">
        <v>2013</v>
      </c>
      <c r="B5" s="533">
        <v>1040891533</v>
      </c>
    </row>
    <row r="6" spans="1:2" ht="9" customHeight="1" x14ac:dyDescent="0.15">
      <c r="A6" s="253">
        <v>2014</v>
      </c>
      <c r="B6" s="533">
        <v>1213391121</v>
      </c>
    </row>
    <row r="7" spans="1:2" ht="9" customHeight="1" x14ac:dyDescent="0.15">
      <c r="A7" s="435">
        <v>2015</v>
      </c>
      <c r="B7" s="534">
        <v>1179648654</v>
      </c>
    </row>
    <row r="8" spans="1:2" s="25" customFormat="1" ht="6.95" customHeight="1" x14ac:dyDescent="0.2">
      <c r="A8" s="289" t="s">
        <v>817</v>
      </c>
    </row>
    <row r="9" spans="1:2" ht="9" customHeight="1" x14ac:dyDescent="0.15">
      <c r="A9" s="72"/>
    </row>
    <row r="12" spans="1:2" ht="6" customHeight="1" x14ac:dyDescent="0.15"/>
    <row r="23" spans="1:2" ht="9" customHeight="1" x14ac:dyDescent="0.15">
      <c r="B23" s="32"/>
    </row>
    <row r="24" spans="1:2" ht="4.5" customHeight="1" x14ac:dyDescent="0.15"/>
    <row r="25" spans="1:2" s="25" customFormat="1" ht="6.95" customHeight="1" x14ac:dyDescent="0.2">
      <c r="A25" s="289"/>
    </row>
    <row r="27" spans="1:2" ht="9" customHeight="1" x14ac:dyDescent="0.15">
      <c r="B27" s="73"/>
    </row>
    <row r="28" spans="1:2" ht="9" customHeight="1" x14ac:dyDescent="0.15">
      <c r="B28" s="74"/>
    </row>
    <row r="33" spans="2:2" ht="9" customHeight="1" x14ac:dyDescent="0.15">
      <c r="B33" s="75"/>
    </row>
  </sheetData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5"/>
  <sheetViews>
    <sheetView zoomScale="200" zoomScaleNormal="200" workbookViewId="0">
      <selection activeCell="A2" sqref="A2:XFD2"/>
    </sheetView>
  </sheetViews>
  <sheetFormatPr defaultColWidth="9.140625" defaultRowHeight="9" customHeight="1" x14ac:dyDescent="0.2"/>
  <cols>
    <col min="1" max="1" width="9.85546875" style="25" customWidth="1"/>
    <col min="2" max="4" width="8.7109375" style="25" customWidth="1"/>
    <col min="5" max="7" width="7.7109375" style="25" customWidth="1"/>
    <col min="8" max="16384" width="9.140625" style="25"/>
  </cols>
  <sheetData>
    <row r="1" spans="1:8" ht="9" customHeight="1" x14ac:dyDescent="0.2">
      <c r="A1" s="66" t="s">
        <v>138</v>
      </c>
    </row>
    <row r="2" spans="1:8" ht="9" customHeight="1" x14ac:dyDescent="0.2">
      <c r="A2" s="67" t="s">
        <v>873</v>
      </c>
    </row>
    <row r="3" spans="1:8" ht="9" customHeight="1" x14ac:dyDescent="0.2">
      <c r="A3" s="67" t="s">
        <v>989</v>
      </c>
    </row>
    <row r="4" spans="1:8" ht="18.95" customHeight="1" x14ac:dyDescent="0.2">
      <c r="A4" s="711" t="s">
        <v>216</v>
      </c>
      <c r="B4" s="725" t="s">
        <v>990</v>
      </c>
      <c r="C4" s="725"/>
      <c r="D4" s="725"/>
      <c r="E4" s="725" t="s">
        <v>744</v>
      </c>
      <c r="F4" s="725"/>
      <c r="G4" s="726"/>
    </row>
    <row r="5" spans="1:8" ht="12.95" customHeight="1" x14ac:dyDescent="0.2">
      <c r="A5" s="711"/>
      <c r="B5" s="401" t="s">
        <v>219</v>
      </c>
      <c r="C5" s="436" t="s">
        <v>137</v>
      </c>
      <c r="D5" s="436" t="s">
        <v>218</v>
      </c>
      <c r="E5" s="401" t="s">
        <v>219</v>
      </c>
      <c r="F5" s="436" t="s">
        <v>137</v>
      </c>
      <c r="G5" s="437" t="s">
        <v>218</v>
      </c>
    </row>
    <row r="6" spans="1:8" ht="9" customHeight="1" x14ac:dyDescent="0.15">
      <c r="A6" s="225">
        <v>2011</v>
      </c>
      <c r="B6" s="602">
        <f>C6+D6</f>
        <v>897.05200000000002</v>
      </c>
      <c r="C6" s="199">
        <v>661.71900000000005</v>
      </c>
      <c r="D6" s="199">
        <v>235.333</v>
      </c>
      <c r="E6" s="605">
        <v>1343</v>
      </c>
      <c r="F6" s="606">
        <v>1489</v>
      </c>
      <c r="G6" s="200">
        <v>932</v>
      </c>
    </row>
    <row r="7" spans="1:8" ht="9" customHeight="1" x14ac:dyDescent="0.15">
      <c r="A7" s="225">
        <v>2012</v>
      </c>
      <c r="B7" s="602">
        <f>C7+D7</f>
        <v>920.61599999999999</v>
      </c>
      <c r="C7" s="199">
        <v>672.79200000000003</v>
      </c>
      <c r="D7" s="199">
        <v>247.82400000000001</v>
      </c>
      <c r="E7" s="605">
        <v>1553</v>
      </c>
      <c r="F7" s="606">
        <v>1731</v>
      </c>
      <c r="G7" s="606">
        <v>1063</v>
      </c>
    </row>
    <row r="8" spans="1:8" ht="9" customHeight="1" x14ac:dyDescent="0.15">
      <c r="A8" s="225">
        <v>2013</v>
      </c>
      <c r="B8" s="602">
        <f>C8+D8</f>
        <v>965.53600000000006</v>
      </c>
      <c r="C8" s="199">
        <v>699.17700000000002</v>
      </c>
      <c r="D8" s="199">
        <v>266.35899999999998</v>
      </c>
      <c r="E8" s="605">
        <v>1691</v>
      </c>
      <c r="F8" s="606">
        <v>1928</v>
      </c>
      <c r="G8" s="606">
        <v>1079</v>
      </c>
    </row>
    <row r="9" spans="1:8" ht="9" customHeight="1" x14ac:dyDescent="0.15">
      <c r="A9" s="225">
        <v>2014</v>
      </c>
      <c r="B9" s="602">
        <f>C9+D9</f>
        <v>996.80099999999993</v>
      </c>
      <c r="C9" s="199">
        <v>738.32299999999998</v>
      </c>
      <c r="D9" s="199">
        <v>258.47800000000001</v>
      </c>
      <c r="E9" s="605">
        <v>1773</v>
      </c>
      <c r="F9" s="606">
        <v>1970</v>
      </c>
      <c r="G9" s="606">
        <v>1200</v>
      </c>
    </row>
    <row r="10" spans="1:8" ht="9" customHeight="1" x14ac:dyDescent="0.15">
      <c r="A10" s="438">
        <v>2015</v>
      </c>
      <c r="B10" s="603">
        <f>C10+D10</f>
        <v>1051</v>
      </c>
      <c r="C10" s="604">
        <v>792</v>
      </c>
      <c r="D10" s="604">
        <v>259</v>
      </c>
      <c r="E10" s="607">
        <v>1814</v>
      </c>
      <c r="F10" s="608">
        <v>2017</v>
      </c>
      <c r="G10" s="608">
        <v>1177</v>
      </c>
    </row>
    <row r="11" spans="1:8" ht="6.95" customHeight="1" x14ac:dyDescent="0.2">
      <c r="A11" s="289" t="s">
        <v>821</v>
      </c>
    </row>
    <row r="12" spans="1:8" ht="6.95" customHeight="1" x14ac:dyDescent="0.2">
      <c r="A12" s="289" t="s">
        <v>864</v>
      </c>
    </row>
    <row r="13" spans="1:8" ht="8.65" customHeight="1" x14ac:dyDescent="0.2">
      <c r="A13" s="70" t="s">
        <v>685</v>
      </c>
    </row>
    <row r="14" spans="1:8" ht="9.4" customHeight="1" x14ac:dyDescent="0.2"/>
    <row r="15" spans="1:8" ht="9.4" customHeight="1" x14ac:dyDescent="0.2"/>
    <row r="16" spans="1:8" ht="9.4" customHeight="1" x14ac:dyDescent="0.2">
      <c r="H16" s="28"/>
    </row>
    <row r="17" spans="1:4" ht="9.4" customHeight="1" x14ac:dyDescent="0.2"/>
    <row r="18" spans="1:4" ht="9.4" customHeight="1" x14ac:dyDescent="0.2"/>
    <row r="19" spans="1:4" ht="9.4" customHeight="1" x14ac:dyDescent="0.2"/>
    <row r="20" spans="1:4" ht="9.4" customHeight="1" x14ac:dyDescent="0.2"/>
    <row r="21" spans="1:4" ht="9.4" customHeight="1" x14ac:dyDescent="0.2"/>
    <row r="22" spans="1:4" ht="8.1" customHeight="1" x14ac:dyDescent="0.2"/>
    <row r="23" spans="1:4" ht="6.95" customHeight="1" x14ac:dyDescent="0.2">
      <c r="A23" s="289"/>
    </row>
    <row r="24" spans="1:4" ht="9.4" customHeight="1" x14ac:dyDescent="0.2">
      <c r="D24" s="32"/>
    </row>
    <row r="25" spans="1:4" ht="8.1" customHeight="1" x14ac:dyDescent="0.2"/>
  </sheetData>
  <mergeCells count="3">
    <mergeCell ref="A4:A5"/>
    <mergeCell ref="B4:D4"/>
    <mergeCell ref="E4:G4"/>
  </mergeCells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5"/>
  <sheetViews>
    <sheetView zoomScale="200" zoomScaleNormal="200" workbookViewId="0">
      <selection activeCell="A12" sqref="A12:XFD12"/>
    </sheetView>
  </sheetViews>
  <sheetFormatPr defaultColWidth="9.140625" defaultRowHeight="9" customHeight="1" x14ac:dyDescent="0.15"/>
  <cols>
    <col min="1" max="1" width="10.140625" style="37" customWidth="1"/>
    <col min="2" max="5" width="12.28515625" style="37" customWidth="1"/>
    <col min="6" max="16384" width="9.140625" style="37"/>
  </cols>
  <sheetData>
    <row r="1" spans="1:5" s="25" customFormat="1" ht="9.6" customHeight="1" x14ac:dyDescent="0.2">
      <c r="A1" s="67" t="s">
        <v>991</v>
      </c>
    </row>
    <row r="2" spans="1:5" ht="12.95" customHeight="1" x14ac:dyDescent="0.15">
      <c r="A2" s="727" t="s">
        <v>216</v>
      </c>
      <c r="B2" s="728" t="s">
        <v>993</v>
      </c>
      <c r="C2" s="728"/>
      <c r="D2" s="728"/>
      <c r="E2" s="729"/>
    </row>
    <row r="3" spans="1:5" ht="12.95" customHeight="1" x14ac:dyDescent="0.15">
      <c r="A3" s="727"/>
      <c r="B3" s="728" t="s">
        <v>322</v>
      </c>
      <c r="C3" s="728" t="s">
        <v>542</v>
      </c>
      <c r="D3" s="728"/>
      <c r="E3" s="729" t="s">
        <v>543</v>
      </c>
    </row>
    <row r="4" spans="1:5" ht="12.95" customHeight="1" x14ac:dyDescent="0.15">
      <c r="A4" s="727"/>
      <c r="B4" s="728"/>
      <c r="C4" s="439" t="s">
        <v>219</v>
      </c>
      <c r="D4" s="440" t="s">
        <v>612</v>
      </c>
      <c r="E4" s="729"/>
    </row>
    <row r="5" spans="1:5" ht="9" customHeight="1" x14ac:dyDescent="0.15">
      <c r="A5" s="254">
        <v>2011</v>
      </c>
      <c r="B5" s="255">
        <f>C5+E5</f>
        <v>894.17600000000004</v>
      </c>
      <c r="C5" s="256">
        <v>200.239</v>
      </c>
      <c r="D5" s="256">
        <v>165.714</v>
      </c>
      <c r="E5" s="256">
        <v>693.93700000000001</v>
      </c>
    </row>
    <row r="6" spans="1:5" ht="9" customHeight="1" x14ac:dyDescent="0.15">
      <c r="A6" s="254">
        <v>2012</v>
      </c>
      <c r="B6" s="255">
        <f>C6+E6</f>
        <v>920.61599999999999</v>
      </c>
      <c r="C6" s="256">
        <v>242.50899999999999</v>
      </c>
      <c r="D6" s="256">
        <v>214.84700000000001</v>
      </c>
      <c r="E6" s="256">
        <v>678.10699999999997</v>
      </c>
    </row>
    <row r="7" spans="1:5" ht="9" customHeight="1" x14ac:dyDescent="0.15">
      <c r="A7" s="254">
        <v>2013</v>
      </c>
      <c r="B7" s="255">
        <f>C7+E7</f>
        <v>965.53599999999994</v>
      </c>
      <c r="C7" s="256">
        <v>286.31299999999999</v>
      </c>
      <c r="D7" s="256">
        <v>246.97300000000001</v>
      </c>
      <c r="E7" s="256">
        <v>679.22299999999996</v>
      </c>
    </row>
    <row r="8" spans="1:5" ht="9" customHeight="1" x14ac:dyDescent="0.15">
      <c r="A8" s="254">
        <v>2014</v>
      </c>
      <c r="B8" s="255">
        <f>C8+E8</f>
        <v>992.61400000000003</v>
      </c>
      <c r="C8" s="256">
        <v>305.137</v>
      </c>
      <c r="D8" s="256">
        <v>253.68299999999999</v>
      </c>
      <c r="E8" s="256">
        <v>687.47699999999998</v>
      </c>
    </row>
    <row r="9" spans="1:5" ht="9" customHeight="1" x14ac:dyDescent="0.15">
      <c r="A9" s="441">
        <v>2015</v>
      </c>
      <c r="B9" s="442">
        <f>C9+E9</f>
        <v>1051</v>
      </c>
      <c r="C9" s="443">
        <v>283</v>
      </c>
      <c r="D9" s="443">
        <v>243</v>
      </c>
      <c r="E9" s="443">
        <v>768</v>
      </c>
    </row>
    <row r="10" spans="1:5" s="25" customFormat="1" ht="6.95" customHeight="1" x14ac:dyDescent="0.2">
      <c r="A10" s="289" t="s">
        <v>821</v>
      </c>
    </row>
    <row r="11" spans="1:5" s="25" customFormat="1" ht="9" customHeight="1" x14ac:dyDescent="0.2">
      <c r="A11" s="289"/>
    </row>
    <row r="12" spans="1:5" ht="6.95" customHeight="1" x14ac:dyDescent="0.15">
      <c r="A12" s="40"/>
      <c r="B12" s="62"/>
      <c r="C12" s="62"/>
      <c r="D12" s="62"/>
      <c r="E12" s="62"/>
    </row>
    <row r="13" spans="1:5" s="25" customFormat="1" ht="9.6" customHeight="1" x14ac:dyDescent="0.2">
      <c r="A13" s="67" t="s">
        <v>992</v>
      </c>
    </row>
    <row r="14" spans="1:5" ht="12.95" customHeight="1" x14ac:dyDescent="0.15">
      <c r="A14" s="727" t="s">
        <v>216</v>
      </c>
      <c r="B14" s="728" t="s">
        <v>994</v>
      </c>
      <c r="C14" s="728"/>
      <c r="D14" s="728"/>
      <c r="E14" s="729"/>
    </row>
    <row r="15" spans="1:5" ht="12.95" customHeight="1" x14ac:dyDescent="0.15">
      <c r="A15" s="727"/>
      <c r="B15" s="728" t="s">
        <v>322</v>
      </c>
      <c r="C15" s="728" t="s">
        <v>542</v>
      </c>
      <c r="D15" s="728"/>
      <c r="E15" s="729" t="s">
        <v>543</v>
      </c>
    </row>
    <row r="16" spans="1:5" ht="12.95" customHeight="1" x14ac:dyDescent="0.15">
      <c r="A16" s="727"/>
      <c r="B16" s="728"/>
      <c r="C16" s="439" t="s">
        <v>219</v>
      </c>
      <c r="D16" s="440" t="s">
        <v>612</v>
      </c>
      <c r="E16" s="729"/>
    </row>
    <row r="17" spans="1:5" ht="9" customHeight="1" x14ac:dyDescent="0.15">
      <c r="A17" s="254">
        <v>2011</v>
      </c>
      <c r="B17" s="255">
        <f>C17+E17</f>
        <v>3168.723</v>
      </c>
      <c r="C17" s="256">
        <v>696.22900000000004</v>
      </c>
      <c r="D17" s="256">
        <v>577.69299999999998</v>
      </c>
      <c r="E17" s="256">
        <v>2472.4940000000001</v>
      </c>
    </row>
    <row r="18" spans="1:5" ht="9" customHeight="1" x14ac:dyDescent="0.15">
      <c r="A18" s="254">
        <v>2012</v>
      </c>
      <c r="B18" s="255">
        <f>C18+E18</f>
        <v>3187.4719999999998</v>
      </c>
      <c r="C18" s="256">
        <v>859.99</v>
      </c>
      <c r="D18" s="256">
        <v>766.39599999999996</v>
      </c>
      <c r="E18" s="256">
        <v>2327.482</v>
      </c>
    </row>
    <row r="19" spans="1:5" ht="9" customHeight="1" x14ac:dyDescent="0.15">
      <c r="A19" s="254">
        <v>2013</v>
      </c>
      <c r="B19" s="255">
        <f>C19+E19</f>
        <v>3289.4580000000001</v>
      </c>
      <c r="C19" s="256">
        <v>1023</v>
      </c>
      <c r="D19" s="256">
        <v>879.54899999999998</v>
      </c>
      <c r="E19" s="256">
        <v>2266.4580000000001</v>
      </c>
    </row>
    <row r="20" spans="1:5" ht="9" customHeight="1" x14ac:dyDescent="0.15">
      <c r="A20" s="254">
        <v>2014</v>
      </c>
      <c r="B20" s="255">
        <f>C20+E20</f>
        <v>3311.0440000000003</v>
      </c>
      <c r="C20" s="256">
        <v>1059.0050000000001</v>
      </c>
      <c r="D20" s="256">
        <v>880.70899999999995</v>
      </c>
      <c r="E20" s="256">
        <v>2252.0390000000002</v>
      </c>
    </row>
    <row r="21" spans="1:5" ht="9" customHeight="1" x14ac:dyDescent="0.15">
      <c r="A21" s="441">
        <v>2015</v>
      </c>
      <c r="B21" s="442">
        <f>C21+E21</f>
        <v>3333</v>
      </c>
      <c r="C21" s="443">
        <v>973</v>
      </c>
      <c r="D21" s="443">
        <v>831</v>
      </c>
      <c r="E21" s="443">
        <v>2360</v>
      </c>
    </row>
    <row r="22" spans="1:5" s="25" customFormat="1" ht="6.95" customHeight="1" x14ac:dyDescent="0.2">
      <c r="A22" s="289" t="s">
        <v>821</v>
      </c>
    </row>
    <row r="23" spans="1:5" ht="9" customHeight="1" x14ac:dyDescent="0.15">
      <c r="B23" s="64"/>
    </row>
    <row r="25" spans="1:5" ht="9" customHeight="1" x14ac:dyDescent="0.15">
      <c r="B25" s="65"/>
    </row>
  </sheetData>
  <mergeCells count="10">
    <mergeCell ref="A2:A4"/>
    <mergeCell ref="B2:E2"/>
    <mergeCell ref="B3:B4"/>
    <mergeCell ref="C3:D3"/>
    <mergeCell ref="E3:E4"/>
    <mergeCell ref="A14:A16"/>
    <mergeCell ref="B14:E14"/>
    <mergeCell ref="B15:B16"/>
    <mergeCell ref="C15:D15"/>
    <mergeCell ref="E15:E16"/>
  </mergeCells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4"/>
  <sheetViews>
    <sheetView zoomScale="200" zoomScaleNormal="200" workbookViewId="0">
      <selection activeCell="E17" sqref="E17"/>
    </sheetView>
  </sheetViews>
  <sheetFormatPr defaultColWidth="8.85546875" defaultRowHeight="9" customHeight="1" x14ac:dyDescent="0.15"/>
  <cols>
    <col min="1" max="1" width="12.140625" style="37" customWidth="1"/>
    <col min="2" max="2" width="14.5703125" style="37" customWidth="1"/>
    <col min="3" max="4" width="16.28515625" style="37" customWidth="1"/>
    <col min="5" max="16384" width="8.85546875" style="37"/>
  </cols>
  <sheetData>
    <row r="1" spans="1:4" ht="9.6" customHeight="1" x14ac:dyDescent="0.15">
      <c r="A1" s="303" t="s">
        <v>995</v>
      </c>
      <c r="B1" s="25"/>
      <c r="C1" s="25"/>
      <c r="D1" s="25"/>
    </row>
    <row r="2" spans="1:4" ht="12.95" customHeight="1" x14ac:dyDescent="0.15">
      <c r="A2" s="727" t="s">
        <v>216</v>
      </c>
      <c r="B2" s="728" t="s">
        <v>999</v>
      </c>
      <c r="C2" s="728"/>
      <c r="D2" s="729"/>
    </row>
    <row r="3" spans="1:4" ht="12.95" customHeight="1" x14ac:dyDescent="0.15">
      <c r="A3" s="727"/>
      <c r="B3" s="439" t="s">
        <v>613</v>
      </c>
      <c r="C3" s="439" t="s">
        <v>516</v>
      </c>
      <c r="D3" s="444" t="s">
        <v>517</v>
      </c>
    </row>
    <row r="4" spans="1:4" ht="9" customHeight="1" x14ac:dyDescent="0.15">
      <c r="A4" s="254">
        <v>2011</v>
      </c>
      <c r="B4" s="257">
        <f>C4+D4</f>
        <v>894.17600000000004</v>
      </c>
      <c r="C4" s="258">
        <v>770.46600000000001</v>
      </c>
      <c r="D4" s="258">
        <v>123.71</v>
      </c>
    </row>
    <row r="5" spans="1:4" ht="9" customHeight="1" x14ac:dyDescent="0.15">
      <c r="A5" s="254">
        <v>2012</v>
      </c>
      <c r="B5" s="257">
        <f>C5+D5</f>
        <v>920.61599999999999</v>
      </c>
      <c r="C5" s="258">
        <v>778.16300000000001</v>
      </c>
      <c r="D5" s="258">
        <v>142.453</v>
      </c>
    </row>
    <row r="6" spans="1:4" ht="9" customHeight="1" x14ac:dyDescent="0.15">
      <c r="A6" s="254">
        <v>2013</v>
      </c>
      <c r="B6" s="257">
        <f>C6+D6</f>
        <v>965.53600000000006</v>
      </c>
      <c r="C6" s="258">
        <v>849.92200000000003</v>
      </c>
      <c r="D6" s="258">
        <v>115.614</v>
      </c>
    </row>
    <row r="7" spans="1:4" ht="9" customHeight="1" x14ac:dyDescent="0.15">
      <c r="A7" s="254">
        <v>2014</v>
      </c>
      <c r="B7" s="257">
        <f>C7+D7</f>
        <v>992.61400000000003</v>
      </c>
      <c r="C7" s="258">
        <v>869.95799999999997</v>
      </c>
      <c r="D7" s="258">
        <v>122.65600000000001</v>
      </c>
    </row>
    <row r="8" spans="1:4" ht="9" customHeight="1" x14ac:dyDescent="0.15">
      <c r="A8" s="441">
        <v>2015</v>
      </c>
      <c r="B8" s="445">
        <f>C8+D8</f>
        <v>1051</v>
      </c>
      <c r="C8" s="446">
        <v>925</v>
      </c>
      <c r="D8" s="446">
        <v>126</v>
      </c>
    </row>
    <row r="9" spans="1:4" s="25" customFormat="1" ht="6" customHeight="1" x14ac:dyDescent="0.2">
      <c r="A9" s="304" t="s">
        <v>821</v>
      </c>
    </row>
    <row r="10" spans="1:4" ht="9" customHeight="1" x14ac:dyDescent="0.15">
      <c r="A10" s="40"/>
      <c r="B10" s="62"/>
    </row>
    <row r="13" spans="1:4" ht="9.6" customHeight="1" x14ac:dyDescent="0.15">
      <c r="A13" s="61" t="s">
        <v>996</v>
      </c>
      <c r="B13" s="25"/>
      <c r="C13" s="25"/>
      <c r="D13" s="25"/>
    </row>
    <row r="14" spans="1:4" ht="12.95" customHeight="1" x14ac:dyDescent="0.15">
      <c r="A14" s="727" t="s">
        <v>216</v>
      </c>
      <c r="B14" s="728" t="s">
        <v>1000</v>
      </c>
      <c r="C14" s="728"/>
      <c r="D14" s="729"/>
    </row>
    <row r="15" spans="1:4" ht="12.95" customHeight="1" x14ac:dyDescent="0.15">
      <c r="A15" s="727"/>
      <c r="B15" s="439" t="s">
        <v>613</v>
      </c>
      <c r="C15" s="439" t="s">
        <v>542</v>
      </c>
      <c r="D15" s="444" t="s">
        <v>543</v>
      </c>
    </row>
    <row r="16" spans="1:4" ht="9" customHeight="1" x14ac:dyDescent="0.15">
      <c r="A16" s="254">
        <v>2011</v>
      </c>
      <c r="B16" s="257">
        <f>C16+D16</f>
        <v>894.17599999999993</v>
      </c>
      <c r="C16" s="259">
        <v>840.09199999999998</v>
      </c>
      <c r="D16" s="258">
        <v>54.084000000000003</v>
      </c>
    </row>
    <row r="17" spans="1:5" ht="9" customHeight="1" x14ac:dyDescent="0.15">
      <c r="A17" s="254">
        <v>2012</v>
      </c>
      <c r="B17" s="257">
        <f>C17+D17</f>
        <v>920.61599999999999</v>
      </c>
      <c r="C17" s="259">
        <v>868.81399999999996</v>
      </c>
      <c r="D17" s="258">
        <v>51.802</v>
      </c>
    </row>
    <row r="18" spans="1:5" ht="9" customHeight="1" x14ac:dyDescent="0.15">
      <c r="A18" s="254">
        <v>2013</v>
      </c>
      <c r="B18" s="257">
        <f>C18+D18</f>
        <v>965.53599999999994</v>
      </c>
      <c r="C18" s="259">
        <v>917.10699999999997</v>
      </c>
      <c r="D18" s="258">
        <v>48.429000000000002</v>
      </c>
    </row>
    <row r="19" spans="1:5" ht="9" customHeight="1" x14ac:dyDescent="0.15">
      <c r="A19" s="254">
        <v>2014</v>
      </c>
      <c r="B19" s="257">
        <f>C19+D19</f>
        <v>992.61400000000003</v>
      </c>
      <c r="C19" s="259">
        <v>944.74599999999998</v>
      </c>
      <c r="D19" s="259">
        <v>47.868000000000002</v>
      </c>
    </row>
    <row r="20" spans="1:5" ht="9" customHeight="1" x14ac:dyDescent="0.15">
      <c r="A20" s="441">
        <v>2015</v>
      </c>
      <c r="B20" s="445">
        <f>C20+D20</f>
        <v>1051</v>
      </c>
      <c r="C20" s="448">
        <v>1013</v>
      </c>
      <c r="D20" s="448">
        <v>38</v>
      </c>
    </row>
    <row r="21" spans="1:5" s="25" customFormat="1" ht="6" customHeight="1" x14ac:dyDescent="0.2">
      <c r="A21" s="289" t="s">
        <v>821</v>
      </c>
    </row>
    <row r="22" spans="1:5" s="25" customFormat="1" ht="6" customHeight="1" x14ac:dyDescent="0.2">
      <c r="A22" s="289"/>
    </row>
    <row r="23" spans="1:5" ht="9" customHeight="1" x14ac:dyDescent="0.15">
      <c r="A23" s="63"/>
      <c r="B23" s="62"/>
    </row>
    <row r="24" spans="1:5" ht="9.6" customHeight="1" x14ac:dyDescent="0.15">
      <c r="A24" s="61" t="s">
        <v>997</v>
      </c>
      <c r="B24" s="25"/>
      <c r="C24" s="25"/>
      <c r="D24" s="25"/>
      <c r="E24" s="90"/>
    </row>
    <row r="25" spans="1:5" ht="12.95" customHeight="1" x14ac:dyDescent="0.15">
      <c r="A25" s="727" t="s">
        <v>216</v>
      </c>
      <c r="B25" s="728" t="s">
        <v>1001</v>
      </c>
      <c r="C25" s="728"/>
      <c r="D25" s="729"/>
    </row>
    <row r="26" spans="1:5" ht="12.95" customHeight="1" x14ac:dyDescent="0.15">
      <c r="A26" s="727"/>
      <c r="B26" s="439" t="s">
        <v>613</v>
      </c>
      <c r="C26" s="439" t="s">
        <v>542</v>
      </c>
      <c r="D26" s="444" t="s">
        <v>543</v>
      </c>
    </row>
    <row r="27" spans="1:5" ht="9" customHeight="1" x14ac:dyDescent="0.15">
      <c r="A27" s="254">
        <v>2011</v>
      </c>
      <c r="B27" s="257">
        <f>C27+D27</f>
        <v>894.17600000000004</v>
      </c>
      <c r="C27" s="260">
        <v>892.45100000000002</v>
      </c>
      <c r="D27" s="258">
        <v>1.7250000000000001</v>
      </c>
    </row>
    <row r="28" spans="1:5" ht="9" customHeight="1" x14ac:dyDescent="0.15">
      <c r="A28" s="254">
        <v>2012</v>
      </c>
      <c r="B28" s="257">
        <f>C28+D28</f>
        <v>920.6160000000001</v>
      </c>
      <c r="C28" s="260">
        <v>919.44</v>
      </c>
      <c r="D28" s="258">
        <v>1.1759999999999999</v>
      </c>
    </row>
    <row r="29" spans="1:5" ht="9" customHeight="1" x14ac:dyDescent="0.15">
      <c r="A29" s="254">
        <v>2013</v>
      </c>
      <c r="B29" s="257">
        <f>C29+D29</f>
        <v>965.53600000000006</v>
      </c>
      <c r="C29" s="260">
        <v>961.90200000000004</v>
      </c>
      <c r="D29" s="258">
        <v>3.6339999999999999</v>
      </c>
    </row>
    <row r="30" spans="1:5" ht="9" customHeight="1" x14ac:dyDescent="0.15">
      <c r="A30" s="254">
        <v>2014</v>
      </c>
      <c r="B30" s="257">
        <f>C30+D30</f>
        <v>992.61399999999992</v>
      </c>
      <c r="C30" s="260">
        <v>988.42499999999995</v>
      </c>
      <c r="D30" s="258">
        <v>4.1890000000000001</v>
      </c>
    </row>
    <row r="31" spans="1:5" ht="9" customHeight="1" x14ac:dyDescent="0.15">
      <c r="A31" s="441">
        <v>2015</v>
      </c>
      <c r="B31" s="445">
        <f>C31+D31</f>
        <v>1051</v>
      </c>
      <c r="C31" s="447">
        <v>1050</v>
      </c>
      <c r="D31" s="446">
        <v>1</v>
      </c>
    </row>
    <row r="32" spans="1:5" s="25" customFormat="1" ht="6.95" customHeight="1" x14ac:dyDescent="0.2">
      <c r="A32" s="289" t="s">
        <v>821</v>
      </c>
    </row>
    <row r="33" spans="1:5" ht="9" customHeight="1" x14ac:dyDescent="0.15">
      <c r="A33" s="40"/>
      <c r="B33" s="62"/>
    </row>
    <row r="36" spans="1:5" ht="9.6" customHeight="1" x14ac:dyDescent="0.15">
      <c r="A36" s="61" t="s">
        <v>998</v>
      </c>
      <c r="B36" s="25"/>
      <c r="C36" s="25"/>
      <c r="D36" s="25"/>
      <c r="E36" s="90"/>
    </row>
    <row r="37" spans="1:5" ht="12.95" customHeight="1" x14ac:dyDescent="0.15">
      <c r="A37" s="727" t="s">
        <v>216</v>
      </c>
      <c r="B37" s="728" t="s">
        <v>1002</v>
      </c>
      <c r="C37" s="728"/>
      <c r="D37" s="729"/>
    </row>
    <row r="38" spans="1:5" ht="12.95" customHeight="1" x14ac:dyDescent="0.15">
      <c r="A38" s="727"/>
      <c r="B38" s="439" t="s">
        <v>613</v>
      </c>
      <c r="C38" s="439" t="s">
        <v>542</v>
      </c>
      <c r="D38" s="444" t="s">
        <v>543</v>
      </c>
    </row>
    <row r="39" spans="1:5" ht="9" customHeight="1" x14ac:dyDescent="0.15">
      <c r="A39" s="254">
        <v>2011</v>
      </c>
      <c r="B39" s="257">
        <f>C39+D39</f>
        <v>894.17600000000004</v>
      </c>
      <c r="C39" s="258">
        <v>734.21900000000005</v>
      </c>
      <c r="D39" s="258">
        <v>159.95699999999999</v>
      </c>
    </row>
    <row r="40" spans="1:5" ht="9" customHeight="1" x14ac:dyDescent="0.15">
      <c r="A40" s="254">
        <v>2012</v>
      </c>
      <c r="B40" s="257">
        <f>C40+D40</f>
        <v>920.61599999999999</v>
      </c>
      <c r="C40" s="258">
        <v>798.76099999999997</v>
      </c>
      <c r="D40" s="258">
        <v>121.855</v>
      </c>
    </row>
    <row r="41" spans="1:5" ht="9" customHeight="1" x14ac:dyDescent="0.15">
      <c r="A41" s="254">
        <v>2013</v>
      </c>
      <c r="B41" s="257">
        <f>C41+D41</f>
        <v>965.53600000000006</v>
      </c>
      <c r="C41" s="258">
        <v>831.755</v>
      </c>
      <c r="D41" s="258">
        <v>133.78100000000001</v>
      </c>
    </row>
    <row r="42" spans="1:5" ht="9" customHeight="1" x14ac:dyDescent="0.15">
      <c r="A42" s="254">
        <v>2014</v>
      </c>
      <c r="B42" s="257">
        <f>C42+D42</f>
        <v>992.61400000000003</v>
      </c>
      <c r="C42" s="258">
        <v>896.28300000000002</v>
      </c>
      <c r="D42" s="258">
        <v>96.331000000000003</v>
      </c>
    </row>
    <row r="43" spans="1:5" ht="9" customHeight="1" x14ac:dyDescent="0.15">
      <c r="A43" s="441">
        <v>2015</v>
      </c>
      <c r="B43" s="445">
        <f>C43+D43</f>
        <v>1051</v>
      </c>
      <c r="C43" s="446">
        <v>910</v>
      </c>
      <c r="D43" s="446">
        <v>141</v>
      </c>
    </row>
    <row r="44" spans="1:5" s="25" customFormat="1" ht="6.95" customHeight="1" x14ac:dyDescent="0.2">
      <c r="A44" s="289" t="s">
        <v>821</v>
      </c>
    </row>
  </sheetData>
  <mergeCells count="8">
    <mergeCell ref="B2:D2"/>
    <mergeCell ref="A2:A3"/>
    <mergeCell ref="A37:A38"/>
    <mergeCell ref="B37:D37"/>
    <mergeCell ref="A14:A15"/>
    <mergeCell ref="B14:D14"/>
    <mergeCell ref="A25:A26"/>
    <mergeCell ref="B25:D25"/>
  </mergeCells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7"/>
  <sheetViews>
    <sheetView topLeftCell="A6" zoomScale="200" zoomScaleNormal="200" workbookViewId="0">
      <selection activeCell="B20" sqref="B20"/>
    </sheetView>
  </sheetViews>
  <sheetFormatPr defaultColWidth="9.140625" defaultRowHeight="9" customHeight="1" x14ac:dyDescent="0.2"/>
  <cols>
    <col min="1" max="1" width="18.7109375" style="25" customWidth="1"/>
    <col min="2" max="3" width="20.28515625" style="25" customWidth="1"/>
    <col min="4" max="4" width="10.42578125" style="25" customWidth="1"/>
    <col min="5" max="16384" width="9.140625" style="25"/>
  </cols>
  <sheetData>
    <row r="1" spans="1:5" ht="18" customHeight="1" x14ac:dyDescent="0.2">
      <c r="A1" s="730" t="s">
        <v>519</v>
      </c>
      <c r="B1" s="730"/>
      <c r="C1" s="730"/>
    </row>
    <row r="2" spans="1:5" ht="9" customHeight="1" x14ac:dyDescent="0.2">
      <c r="A2" s="54"/>
    </row>
    <row r="3" spans="1:5" ht="9" customHeight="1" x14ac:dyDescent="0.2">
      <c r="A3" s="55" t="s">
        <v>139</v>
      </c>
      <c r="D3" s="167"/>
    </row>
    <row r="4" spans="1:5" ht="9" customHeight="1" x14ac:dyDescent="0.2">
      <c r="A4" s="27" t="s">
        <v>793</v>
      </c>
    </row>
    <row r="5" spans="1:5" ht="9" customHeight="1" x14ac:dyDescent="0.2">
      <c r="A5" s="29"/>
    </row>
    <row r="6" spans="1:5" ht="9.6" customHeight="1" x14ac:dyDescent="0.2">
      <c r="A6" s="27" t="s">
        <v>903</v>
      </c>
      <c r="E6" s="90"/>
    </row>
    <row r="7" spans="1:5" ht="9.6" customHeight="1" x14ac:dyDescent="0.2">
      <c r="A7" s="50" t="s">
        <v>1010</v>
      </c>
      <c r="B7" s="53"/>
      <c r="C7" s="53"/>
    </row>
    <row r="8" spans="1:5" ht="12.95" customHeight="1" x14ac:dyDescent="0.2">
      <c r="A8" s="449" t="s">
        <v>140</v>
      </c>
      <c r="B8" s="609">
        <v>2014</v>
      </c>
      <c r="C8" s="451">
        <v>2015</v>
      </c>
      <c r="D8" s="60"/>
    </row>
    <row r="9" spans="1:5" s="26" customFormat="1" ht="9" customHeight="1" x14ac:dyDescent="0.15">
      <c r="A9" s="233" t="s">
        <v>723</v>
      </c>
      <c r="B9" s="261">
        <v>71.66737823211065</v>
      </c>
      <c r="C9" s="261">
        <v>73.900000000000006</v>
      </c>
      <c r="D9" s="56"/>
    </row>
    <row r="10" spans="1:5" s="26" customFormat="1" ht="9" customHeight="1" x14ac:dyDescent="0.15">
      <c r="A10" s="233" t="s">
        <v>724</v>
      </c>
      <c r="B10" s="262">
        <v>1.9911007228244315</v>
      </c>
      <c r="C10" s="262">
        <v>1.94</v>
      </c>
      <c r="D10" s="57"/>
    </row>
    <row r="11" spans="1:5" s="26" customFormat="1" ht="9" customHeight="1" x14ac:dyDescent="0.15">
      <c r="A11" s="233" t="s">
        <v>730</v>
      </c>
      <c r="B11" s="262">
        <v>17.427487087153995</v>
      </c>
      <c r="C11" s="262">
        <v>16.978286497059401</v>
      </c>
      <c r="D11" s="58"/>
    </row>
    <row r="12" spans="1:5" s="26" customFormat="1" ht="9" customHeight="1" x14ac:dyDescent="0.15">
      <c r="A12" s="233" t="s">
        <v>725</v>
      </c>
      <c r="B12" s="261">
        <v>5.7388770309447201</v>
      </c>
      <c r="C12" s="261" t="s">
        <v>75</v>
      </c>
      <c r="D12" s="277"/>
    </row>
    <row r="13" spans="1:5" s="26" customFormat="1" ht="9" customHeight="1" x14ac:dyDescent="0.15">
      <c r="A13" s="233" t="s">
        <v>726</v>
      </c>
      <c r="B13" s="261">
        <v>15.291463391118199</v>
      </c>
      <c r="C13" s="261" t="s">
        <v>75</v>
      </c>
      <c r="D13" s="277"/>
    </row>
    <row r="14" spans="1:5" s="26" customFormat="1" ht="9" customHeight="1" x14ac:dyDescent="0.15">
      <c r="A14" s="233" t="s">
        <v>727</v>
      </c>
      <c r="B14" s="262">
        <v>11.627152111876006</v>
      </c>
      <c r="C14" s="262">
        <v>15.298661812683481</v>
      </c>
      <c r="D14" s="59"/>
    </row>
    <row r="15" spans="1:5" s="26" customFormat="1" ht="9" customHeight="1" x14ac:dyDescent="0.15">
      <c r="A15" s="452" t="s">
        <v>728</v>
      </c>
      <c r="B15" s="453">
        <v>4.1074509159615546</v>
      </c>
      <c r="C15" s="453">
        <v>3.5677218474312404</v>
      </c>
      <c r="D15" s="59"/>
    </row>
    <row r="16" spans="1:5" ht="6.95" customHeight="1" x14ac:dyDescent="0.2">
      <c r="A16" s="289" t="s">
        <v>865</v>
      </c>
      <c r="C16" s="53"/>
    </row>
    <row r="17" spans="1:5" ht="6.95" customHeight="1" x14ac:dyDescent="0.2">
      <c r="A17" s="289" t="s">
        <v>866</v>
      </c>
    </row>
    <row r="18" spans="1:5" ht="6.95" customHeight="1" x14ac:dyDescent="0.2">
      <c r="A18" s="289" t="s">
        <v>878</v>
      </c>
    </row>
    <row r="19" spans="1:5" ht="9" customHeight="1" x14ac:dyDescent="0.2">
      <c r="A19" s="31"/>
    </row>
    <row r="20" spans="1:5" ht="9" customHeight="1" x14ac:dyDescent="0.2">
      <c r="A20" s="31"/>
    </row>
    <row r="21" spans="1:5" ht="9" customHeight="1" x14ac:dyDescent="0.2">
      <c r="A21" s="31"/>
    </row>
    <row r="24" spans="1:5" ht="9.6" customHeight="1" x14ac:dyDescent="0.2">
      <c r="A24" s="27" t="s">
        <v>904</v>
      </c>
      <c r="E24" s="90"/>
    </row>
    <row r="25" spans="1:5" ht="9.6" customHeight="1" x14ac:dyDescent="0.2">
      <c r="A25" s="305" t="s">
        <v>1008</v>
      </c>
    </row>
    <row r="26" spans="1:5" ht="12.95" customHeight="1" x14ac:dyDescent="0.2">
      <c r="A26" s="731" t="s">
        <v>337</v>
      </c>
      <c r="B26" s="732" t="s">
        <v>434</v>
      </c>
      <c r="C26" s="733"/>
    </row>
    <row r="27" spans="1:5" ht="12.95" customHeight="1" x14ac:dyDescent="0.2">
      <c r="A27" s="731"/>
      <c r="B27" s="599">
        <v>2014</v>
      </c>
      <c r="C27" s="451">
        <v>2015</v>
      </c>
    </row>
    <row r="28" spans="1:5" ht="9" customHeight="1" x14ac:dyDescent="0.15">
      <c r="A28" s="508" t="s">
        <v>15</v>
      </c>
      <c r="B28" s="509">
        <v>21.971092500856628</v>
      </c>
      <c r="C28" s="509">
        <v>19.992129083038172</v>
      </c>
    </row>
    <row r="29" spans="1:5" ht="9" customHeight="1" x14ac:dyDescent="0.15">
      <c r="A29" s="233" t="s">
        <v>141</v>
      </c>
      <c r="B29" s="264">
        <v>23.586802560072396</v>
      </c>
      <c r="C29" s="264">
        <v>21.25523012552301</v>
      </c>
    </row>
    <row r="30" spans="1:5" ht="9" customHeight="1" x14ac:dyDescent="0.15">
      <c r="A30" s="233" t="s">
        <v>142</v>
      </c>
      <c r="B30" s="264">
        <v>20.497519868383268</v>
      </c>
      <c r="C30" s="264">
        <v>18.796433878157504</v>
      </c>
    </row>
    <row r="31" spans="1:5" ht="9" customHeight="1" x14ac:dyDescent="0.15">
      <c r="A31" s="220" t="s">
        <v>143</v>
      </c>
      <c r="B31" s="263">
        <v>18.163692669063593</v>
      </c>
      <c r="C31" s="263">
        <v>15.323854660347552</v>
      </c>
    </row>
    <row r="32" spans="1:5" ht="9" customHeight="1" x14ac:dyDescent="0.15">
      <c r="A32" s="233" t="s">
        <v>141</v>
      </c>
      <c r="B32" s="264">
        <v>18.706819341173926</v>
      </c>
      <c r="C32" s="264">
        <v>15.849486887115166</v>
      </c>
    </row>
    <row r="33" spans="1:3" ht="9" customHeight="1" x14ac:dyDescent="0.15">
      <c r="A33" s="233" t="s">
        <v>142</v>
      </c>
      <c r="B33" s="264">
        <v>17.679481590771914</v>
      </c>
      <c r="C33" s="264">
        <v>15.083251714005877</v>
      </c>
    </row>
    <row r="34" spans="1:3" ht="9" customHeight="1" x14ac:dyDescent="0.15">
      <c r="A34" s="220" t="s">
        <v>144</v>
      </c>
      <c r="B34" s="263">
        <v>32.100541351566058</v>
      </c>
      <c r="C34" s="263">
        <v>33.903576982892695</v>
      </c>
    </row>
    <row r="35" spans="1:3" ht="9" customHeight="1" x14ac:dyDescent="0.15">
      <c r="A35" s="233" t="s">
        <v>141</v>
      </c>
      <c r="B35" s="264">
        <v>36.022320198401765</v>
      </c>
      <c r="C35" s="264">
        <v>37.539432176656149</v>
      </c>
    </row>
    <row r="36" spans="1:3" ht="9" customHeight="1" x14ac:dyDescent="0.15">
      <c r="A36" s="454" t="s">
        <v>142</v>
      </c>
      <c r="B36" s="455">
        <v>28.301109341040391</v>
      </c>
      <c r="C36" s="455">
        <v>30.76923076923077</v>
      </c>
    </row>
    <row r="37" spans="1:3" ht="6.95" customHeight="1" x14ac:dyDescent="0.2">
      <c r="A37" s="304" t="s">
        <v>820</v>
      </c>
      <c r="B37" s="53"/>
    </row>
  </sheetData>
  <mergeCells count="3">
    <mergeCell ref="A1:C1"/>
    <mergeCell ref="A26:A27"/>
    <mergeCell ref="B26:C26"/>
  </mergeCells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3"/>
  <sheetViews>
    <sheetView zoomScale="200" zoomScaleNormal="200" workbookViewId="0">
      <selection activeCell="C24" sqref="C24"/>
    </sheetView>
  </sheetViews>
  <sheetFormatPr defaultColWidth="4.7109375" defaultRowHeight="9" customHeight="1" x14ac:dyDescent="0.2"/>
  <cols>
    <col min="1" max="1" width="12.85546875" style="25" customWidth="1"/>
    <col min="2" max="7" width="7.7109375" style="25" customWidth="1"/>
    <col min="8" max="9" width="5.5703125" style="25" customWidth="1"/>
    <col min="10" max="16384" width="4.7109375" style="25"/>
  </cols>
  <sheetData>
    <row r="1" spans="1:12" ht="9.6" customHeight="1" x14ac:dyDescent="0.2">
      <c r="A1" s="27" t="s">
        <v>883</v>
      </c>
      <c r="E1" s="90"/>
      <c r="F1" s="90"/>
      <c r="G1" s="90"/>
      <c r="H1" s="90"/>
    </row>
    <row r="2" spans="1:12" ht="9.6" customHeight="1" x14ac:dyDescent="0.2">
      <c r="A2" s="50" t="s">
        <v>1008</v>
      </c>
      <c r="B2" s="53"/>
      <c r="C2" s="53"/>
      <c r="D2" s="53"/>
    </row>
    <row r="3" spans="1:12" ht="12.95" customHeight="1" x14ac:dyDescent="0.2">
      <c r="A3" s="731" t="s">
        <v>148</v>
      </c>
      <c r="B3" s="732" t="s">
        <v>15</v>
      </c>
      <c r="C3" s="732"/>
      <c r="D3" s="732" t="s">
        <v>540</v>
      </c>
      <c r="E3" s="732"/>
      <c r="F3" s="732" t="s">
        <v>541</v>
      </c>
      <c r="G3" s="733"/>
    </row>
    <row r="4" spans="1:12" ht="12.95" customHeight="1" x14ac:dyDescent="0.2">
      <c r="A4" s="731"/>
      <c r="B4" s="450">
        <v>2014</v>
      </c>
      <c r="C4" s="450">
        <v>2015</v>
      </c>
      <c r="D4" s="598">
        <v>2014</v>
      </c>
      <c r="E4" s="598">
        <v>2015</v>
      </c>
      <c r="F4" s="598">
        <v>2014</v>
      </c>
      <c r="G4" s="611">
        <v>2015</v>
      </c>
    </row>
    <row r="5" spans="1:12" s="26" customFormat="1" ht="9" customHeight="1" x14ac:dyDescent="0.15">
      <c r="A5" s="510" t="s">
        <v>219</v>
      </c>
      <c r="B5" s="530">
        <v>100</v>
      </c>
      <c r="C5" s="530">
        <v>100</v>
      </c>
      <c r="D5" s="530">
        <v>78.3</v>
      </c>
      <c r="E5" s="530">
        <v>76.849999999999994</v>
      </c>
      <c r="F5" s="530">
        <v>21.7</v>
      </c>
      <c r="G5" s="530">
        <v>23.15</v>
      </c>
    </row>
    <row r="6" spans="1:12" s="26" customFormat="1" ht="9" customHeight="1" x14ac:dyDescent="0.15">
      <c r="A6" s="265" t="s">
        <v>666</v>
      </c>
      <c r="B6" s="531">
        <v>3.6253330544440168</v>
      </c>
      <c r="C6" s="531">
        <v>3.32</v>
      </c>
      <c r="D6" s="531">
        <v>2.16</v>
      </c>
      <c r="E6" s="531">
        <v>1.1100000000000001</v>
      </c>
      <c r="F6" s="531">
        <v>1.46</v>
      </c>
      <c r="G6" s="531">
        <v>2.21</v>
      </c>
      <c r="J6" s="275"/>
      <c r="K6" s="275"/>
      <c r="L6" s="276"/>
    </row>
    <row r="7" spans="1:12" s="26" customFormat="1" ht="9" customHeight="1" x14ac:dyDescent="0.15">
      <c r="A7" s="265" t="s">
        <v>657</v>
      </c>
      <c r="B7" s="531">
        <v>3.3332812044890754</v>
      </c>
      <c r="C7" s="531">
        <v>3.12</v>
      </c>
      <c r="D7" s="531">
        <v>2.16</v>
      </c>
      <c r="E7" s="531">
        <v>1.56</v>
      </c>
      <c r="F7" s="531">
        <v>1.17</v>
      </c>
      <c r="G7" s="531">
        <v>1.56</v>
      </c>
      <c r="J7" s="275"/>
      <c r="K7" s="275"/>
      <c r="L7" s="276"/>
    </row>
    <row r="8" spans="1:12" s="26" customFormat="1" ht="9" customHeight="1" x14ac:dyDescent="0.15">
      <c r="A8" s="265" t="s">
        <v>667</v>
      </c>
      <c r="B8" s="531">
        <v>9.7672186459663024</v>
      </c>
      <c r="C8" s="531">
        <v>9.0399999999999991</v>
      </c>
      <c r="D8" s="531">
        <v>7.02</v>
      </c>
      <c r="E8" s="531">
        <v>6.31</v>
      </c>
      <c r="F8" s="531">
        <v>2.75</v>
      </c>
      <c r="G8" s="531">
        <v>2.73</v>
      </c>
      <c r="J8" s="275"/>
      <c r="K8" s="275"/>
      <c r="L8" s="276"/>
    </row>
    <row r="9" spans="1:12" s="26" customFormat="1" ht="9" customHeight="1" x14ac:dyDescent="0.15">
      <c r="A9" s="265" t="s">
        <v>668</v>
      </c>
      <c r="B9" s="531">
        <v>16.492621487900568</v>
      </c>
      <c r="C9" s="531">
        <v>17.04</v>
      </c>
      <c r="D9" s="531">
        <v>13.51</v>
      </c>
      <c r="E9" s="531">
        <v>13.52</v>
      </c>
      <c r="F9" s="531">
        <v>2.98</v>
      </c>
      <c r="G9" s="531">
        <v>3.51</v>
      </c>
      <c r="J9" s="275"/>
      <c r="K9" s="275"/>
      <c r="L9" s="276"/>
    </row>
    <row r="10" spans="1:12" s="26" customFormat="1" ht="9" customHeight="1" x14ac:dyDescent="0.15">
      <c r="A10" s="265" t="s">
        <v>669</v>
      </c>
      <c r="B10" s="531">
        <v>11.812461269897742</v>
      </c>
      <c r="C10" s="531">
        <v>12.48</v>
      </c>
      <c r="D10" s="531">
        <v>9.59</v>
      </c>
      <c r="E10" s="531">
        <v>10.08</v>
      </c>
      <c r="F10" s="531">
        <v>2.2200000000000002</v>
      </c>
      <c r="G10" s="531">
        <v>2.41</v>
      </c>
      <c r="J10" s="275"/>
      <c r="K10" s="275"/>
      <c r="L10" s="276"/>
    </row>
    <row r="11" spans="1:12" s="26" customFormat="1" ht="9" customHeight="1" x14ac:dyDescent="0.15">
      <c r="A11" s="265" t="s">
        <v>670</v>
      </c>
      <c r="B11" s="531">
        <v>12.514930026800741</v>
      </c>
      <c r="C11" s="531">
        <v>12.74</v>
      </c>
      <c r="D11" s="531">
        <v>10.82</v>
      </c>
      <c r="E11" s="531">
        <v>11.31</v>
      </c>
      <c r="F11" s="531">
        <v>1.7</v>
      </c>
      <c r="G11" s="531">
        <v>1.43</v>
      </c>
      <c r="J11" s="275"/>
      <c r="K11" s="275"/>
      <c r="L11" s="276"/>
    </row>
    <row r="12" spans="1:12" s="26" customFormat="1" ht="9" customHeight="1" x14ac:dyDescent="0.15">
      <c r="A12" s="265" t="s">
        <v>671</v>
      </c>
      <c r="B12" s="531">
        <v>11.812265786731777</v>
      </c>
      <c r="C12" s="531">
        <v>12.16</v>
      </c>
      <c r="D12" s="531">
        <v>10.58</v>
      </c>
      <c r="E12" s="531">
        <v>10.86</v>
      </c>
      <c r="F12" s="531">
        <v>1.23</v>
      </c>
      <c r="G12" s="531">
        <v>1.3</v>
      </c>
      <c r="J12" s="275"/>
      <c r="K12" s="275"/>
      <c r="L12" s="276"/>
    </row>
    <row r="13" spans="1:12" s="26" customFormat="1" ht="9" customHeight="1" x14ac:dyDescent="0.15">
      <c r="A13" s="265" t="s">
        <v>672</v>
      </c>
      <c r="B13" s="531">
        <v>9.9988661976373905</v>
      </c>
      <c r="C13" s="531">
        <v>11.12</v>
      </c>
      <c r="D13" s="531">
        <v>9</v>
      </c>
      <c r="E13" s="531">
        <v>9.56</v>
      </c>
      <c r="F13" s="531">
        <v>0.99</v>
      </c>
      <c r="G13" s="531">
        <v>1.56</v>
      </c>
      <c r="J13" s="275"/>
      <c r="K13" s="275"/>
      <c r="L13" s="276"/>
    </row>
    <row r="14" spans="1:12" ht="9" customHeight="1" x14ac:dyDescent="0.15">
      <c r="A14" s="265" t="s">
        <v>673</v>
      </c>
      <c r="B14" s="531">
        <v>6.3157678676500781</v>
      </c>
      <c r="C14" s="531">
        <v>5.46</v>
      </c>
      <c r="D14" s="531">
        <v>5.03</v>
      </c>
      <c r="E14" s="531">
        <v>4.3600000000000003</v>
      </c>
      <c r="F14" s="531">
        <v>1.29</v>
      </c>
      <c r="G14" s="531">
        <v>1.1100000000000001</v>
      </c>
      <c r="J14" s="275"/>
      <c r="K14" s="275"/>
      <c r="L14" s="276"/>
    </row>
    <row r="15" spans="1:12" ht="9" customHeight="1" x14ac:dyDescent="0.15">
      <c r="A15" s="265" t="s">
        <v>674</v>
      </c>
      <c r="B15" s="531">
        <v>5.6138855602449791</v>
      </c>
      <c r="C15" s="531">
        <v>6.5</v>
      </c>
      <c r="D15" s="531">
        <v>3.27</v>
      </c>
      <c r="E15" s="531">
        <v>4.03</v>
      </c>
      <c r="F15" s="531">
        <v>2.34</v>
      </c>
      <c r="G15" s="531">
        <v>2.4700000000000002</v>
      </c>
      <c r="J15" s="275"/>
      <c r="K15" s="275"/>
      <c r="L15" s="276"/>
    </row>
    <row r="16" spans="1:12" ht="9" customHeight="1" x14ac:dyDescent="0.15">
      <c r="A16" s="265" t="s">
        <v>675</v>
      </c>
      <c r="B16" s="531">
        <v>2.8067472969565226</v>
      </c>
      <c r="C16" s="531">
        <v>2.34</v>
      </c>
      <c r="D16" s="531">
        <v>1.17</v>
      </c>
      <c r="E16" s="531">
        <v>1.37</v>
      </c>
      <c r="F16" s="531">
        <v>1.64</v>
      </c>
      <c r="G16" s="531">
        <v>0.98</v>
      </c>
      <c r="I16" s="24"/>
      <c r="J16" s="275"/>
      <c r="K16" s="275"/>
      <c r="L16" s="276"/>
    </row>
    <row r="17" spans="1:12" ht="9" customHeight="1" x14ac:dyDescent="0.15">
      <c r="A17" s="458" t="s">
        <v>676</v>
      </c>
      <c r="B17" s="532">
        <v>5.9066216012808059</v>
      </c>
      <c r="C17" s="532">
        <v>4.68</v>
      </c>
      <c r="D17" s="532">
        <v>3.98</v>
      </c>
      <c r="E17" s="532">
        <v>2.8</v>
      </c>
      <c r="F17" s="532">
        <v>1.93</v>
      </c>
      <c r="G17" s="532">
        <v>1.89</v>
      </c>
      <c r="J17" s="275"/>
      <c r="K17" s="275"/>
      <c r="L17" s="276"/>
    </row>
    <row r="18" spans="1:12" ht="6.95" customHeight="1" x14ac:dyDescent="0.2">
      <c r="A18" s="304" t="s">
        <v>820</v>
      </c>
      <c r="C18" s="53"/>
      <c r="D18" s="53"/>
      <c r="G18" s="53"/>
    </row>
    <row r="19" spans="1:12" ht="9" customHeight="1" x14ac:dyDescent="0.15">
      <c r="A19" s="52"/>
      <c r="G19" s="53"/>
    </row>
    <row r="20" spans="1:12" ht="9" customHeight="1" x14ac:dyDescent="0.15">
      <c r="A20" s="52"/>
      <c r="G20" s="51"/>
    </row>
    <row r="21" spans="1:12" ht="9" customHeight="1" x14ac:dyDescent="0.15">
      <c r="A21" s="52"/>
    </row>
    <row r="22" spans="1:12" ht="9" customHeight="1" x14ac:dyDescent="0.15">
      <c r="A22" s="52"/>
    </row>
    <row r="23" spans="1:12" ht="9" customHeight="1" x14ac:dyDescent="0.15">
      <c r="A23" s="47"/>
    </row>
  </sheetData>
  <mergeCells count="4">
    <mergeCell ref="B3:C3"/>
    <mergeCell ref="D3:E3"/>
    <mergeCell ref="F3:G3"/>
    <mergeCell ref="A3:A4"/>
  </mergeCells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0"/>
  <sheetViews>
    <sheetView zoomScale="200" zoomScaleNormal="200" workbookViewId="0">
      <selection activeCell="C24" sqref="C24"/>
    </sheetView>
  </sheetViews>
  <sheetFormatPr defaultColWidth="4.7109375" defaultRowHeight="9" customHeight="1" x14ac:dyDescent="0.2"/>
  <cols>
    <col min="1" max="1" width="9" style="25" customWidth="1"/>
    <col min="2" max="9" width="6.28515625" style="25" customWidth="1"/>
    <col min="10" max="16384" width="4.7109375" style="25"/>
  </cols>
  <sheetData>
    <row r="1" spans="1:9" ht="9.6" customHeight="1" x14ac:dyDescent="0.2">
      <c r="A1" s="27" t="s">
        <v>1043</v>
      </c>
      <c r="H1" s="90"/>
      <c r="I1" s="90"/>
    </row>
    <row r="2" spans="1:9" ht="9.6" customHeight="1" x14ac:dyDescent="0.2">
      <c r="A2" s="305" t="s">
        <v>1042</v>
      </c>
      <c r="E2" s="53"/>
    </row>
    <row r="3" spans="1:9" ht="12.95" customHeight="1" x14ac:dyDescent="0.2">
      <c r="A3" s="731" t="s">
        <v>342</v>
      </c>
      <c r="B3" s="733" t="s">
        <v>1020</v>
      </c>
      <c r="C3" s="734"/>
      <c r="D3" s="734"/>
      <c r="E3" s="734"/>
      <c r="F3" s="734"/>
      <c r="G3" s="734"/>
      <c r="H3" s="734"/>
      <c r="I3" s="734"/>
    </row>
    <row r="4" spans="1:9" ht="12.95" customHeight="1" x14ac:dyDescent="0.2">
      <c r="A4" s="731"/>
      <c r="B4" s="733" t="s">
        <v>1018</v>
      </c>
      <c r="C4" s="731"/>
      <c r="D4" s="733" t="s">
        <v>103</v>
      </c>
      <c r="E4" s="731"/>
      <c r="F4" s="733" t="s">
        <v>104</v>
      </c>
      <c r="G4" s="731"/>
      <c r="H4" s="733" t="s">
        <v>539</v>
      </c>
      <c r="I4" s="734"/>
    </row>
    <row r="5" spans="1:9" ht="12.95" customHeight="1" x14ac:dyDescent="0.2">
      <c r="A5" s="731"/>
      <c r="B5" s="456" t="s">
        <v>540</v>
      </c>
      <c r="C5" s="456" t="s">
        <v>541</v>
      </c>
      <c r="D5" s="456" t="s">
        <v>540</v>
      </c>
      <c r="E5" s="456" t="s">
        <v>541</v>
      </c>
      <c r="F5" s="456" t="s">
        <v>540</v>
      </c>
      <c r="G5" s="457" t="s">
        <v>541</v>
      </c>
      <c r="H5" s="456" t="s">
        <v>540</v>
      </c>
      <c r="I5" s="457" t="s">
        <v>541</v>
      </c>
    </row>
    <row r="6" spans="1:9" ht="9" customHeight="1" x14ac:dyDescent="0.15">
      <c r="A6" s="220">
        <v>2014</v>
      </c>
      <c r="B6" s="528">
        <v>64.900000000000006</v>
      </c>
      <c r="C6" s="528">
        <v>35.1</v>
      </c>
      <c r="D6" s="528">
        <v>85.2</v>
      </c>
      <c r="E6" s="528">
        <v>14.8</v>
      </c>
      <c r="F6" s="528">
        <v>87.1</v>
      </c>
      <c r="G6" s="528">
        <v>12.9</v>
      </c>
      <c r="H6" s="528">
        <v>32.9</v>
      </c>
      <c r="I6" s="528">
        <v>67.099999999999994</v>
      </c>
    </row>
    <row r="7" spans="1:9" ht="9" customHeight="1" x14ac:dyDescent="0.15">
      <c r="A7" s="459">
        <v>2015</v>
      </c>
      <c r="B7" s="529">
        <v>53.3</v>
      </c>
      <c r="C7" s="529">
        <v>46.7</v>
      </c>
      <c r="D7" s="529">
        <v>85</v>
      </c>
      <c r="E7" s="529">
        <v>15</v>
      </c>
      <c r="F7" s="529">
        <v>83.7</v>
      </c>
      <c r="G7" s="529">
        <v>16.3</v>
      </c>
      <c r="H7" s="529">
        <v>36.4</v>
      </c>
      <c r="I7" s="529">
        <v>63.6</v>
      </c>
    </row>
    <row r="8" spans="1:9" ht="6.95" customHeight="1" x14ac:dyDescent="0.2">
      <c r="A8" s="304" t="s">
        <v>867</v>
      </c>
      <c r="B8" s="53"/>
      <c r="C8" s="53"/>
      <c r="D8" s="53"/>
      <c r="F8" s="53"/>
      <c r="G8" s="53"/>
    </row>
    <row r="9" spans="1:9" ht="9" customHeight="1" x14ac:dyDescent="0.2">
      <c r="A9" s="304" t="s">
        <v>1019</v>
      </c>
    </row>
    <row r="10" spans="1:9" ht="9" customHeight="1" x14ac:dyDescent="0.2">
      <c r="B10" s="48"/>
      <c r="C10" s="48"/>
    </row>
  </sheetData>
  <mergeCells count="6">
    <mergeCell ref="A3:A5"/>
    <mergeCell ref="B3:I3"/>
    <mergeCell ref="B4:C4"/>
    <mergeCell ref="D4:E4"/>
    <mergeCell ref="F4:G4"/>
    <mergeCell ref="H4:I4"/>
  </mergeCells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5"/>
  <sheetViews>
    <sheetView zoomScale="200" zoomScaleNormal="200" workbookViewId="0">
      <selection activeCell="F17" sqref="F17"/>
    </sheetView>
  </sheetViews>
  <sheetFormatPr defaultRowHeight="9" x14ac:dyDescent="0.15"/>
  <cols>
    <col min="1" max="1" width="8.140625" style="174" customWidth="1"/>
    <col min="2" max="8" width="7.28515625" style="174" customWidth="1"/>
    <col min="9" max="245" width="9.140625" style="174"/>
    <col min="246" max="246" width="7" style="174" customWidth="1"/>
    <col min="247" max="247" width="6.85546875" style="174" customWidth="1"/>
    <col min="248" max="248" width="6" style="174" customWidth="1"/>
    <col min="249" max="249" width="6.140625" style="174" customWidth="1"/>
    <col min="250" max="250" width="6.28515625" style="174" customWidth="1"/>
    <col min="251" max="252" width="5.85546875" style="174" customWidth="1"/>
    <col min="253" max="253" width="5.28515625" style="174" customWidth="1"/>
    <col min="254" max="501" width="9.140625" style="174"/>
    <col min="502" max="502" width="7" style="174" customWidth="1"/>
    <col min="503" max="503" width="6.85546875" style="174" customWidth="1"/>
    <col min="504" max="504" width="6" style="174" customWidth="1"/>
    <col min="505" max="505" width="6.140625" style="174" customWidth="1"/>
    <col min="506" max="506" width="6.28515625" style="174" customWidth="1"/>
    <col min="507" max="508" width="5.85546875" style="174" customWidth="1"/>
    <col min="509" max="509" width="5.28515625" style="174" customWidth="1"/>
    <col min="510" max="757" width="9.140625" style="174"/>
    <col min="758" max="758" width="7" style="174" customWidth="1"/>
    <col min="759" max="759" width="6.85546875" style="174" customWidth="1"/>
    <col min="760" max="760" width="6" style="174" customWidth="1"/>
    <col min="761" max="761" width="6.140625" style="174" customWidth="1"/>
    <col min="762" max="762" width="6.28515625" style="174" customWidth="1"/>
    <col min="763" max="764" width="5.85546875" style="174" customWidth="1"/>
    <col min="765" max="765" width="5.28515625" style="174" customWidth="1"/>
    <col min="766" max="1013" width="9.140625" style="174"/>
    <col min="1014" max="1014" width="7" style="174" customWidth="1"/>
    <col min="1015" max="1015" width="6.85546875" style="174" customWidth="1"/>
    <col min="1016" max="1016" width="6" style="174" customWidth="1"/>
    <col min="1017" max="1017" width="6.140625" style="174" customWidth="1"/>
    <col min="1018" max="1018" width="6.28515625" style="174" customWidth="1"/>
    <col min="1019" max="1020" width="5.85546875" style="174" customWidth="1"/>
    <col min="1021" max="1021" width="5.28515625" style="174" customWidth="1"/>
    <col min="1022" max="1269" width="9.140625" style="174"/>
    <col min="1270" max="1270" width="7" style="174" customWidth="1"/>
    <col min="1271" max="1271" width="6.85546875" style="174" customWidth="1"/>
    <col min="1272" max="1272" width="6" style="174" customWidth="1"/>
    <col min="1273" max="1273" width="6.140625" style="174" customWidth="1"/>
    <col min="1274" max="1274" width="6.28515625" style="174" customWidth="1"/>
    <col min="1275" max="1276" width="5.85546875" style="174" customWidth="1"/>
    <col min="1277" max="1277" width="5.28515625" style="174" customWidth="1"/>
    <col min="1278" max="1525" width="9.140625" style="174"/>
    <col min="1526" max="1526" width="7" style="174" customWidth="1"/>
    <col min="1527" max="1527" width="6.85546875" style="174" customWidth="1"/>
    <col min="1528" max="1528" width="6" style="174" customWidth="1"/>
    <col min="1529" max="1529" width="6.140625" style="174" customWidth="1"/>
    <col min="1530" max="1530" width="6.28515625" style="174" customWidth="1"/>
    <col min="1531" max="1532" width="5.85546875" style="174" customWidth="1"/>
    <col min="1533" max="1533" width="5.28515625" style="174" customWidth="1"/>
    <col min="1534" max="1781" width="9.140625" style="174"/>
    <col min="1782" max="1782" width="7" style="174" customWidth="1"/>
    <col min="1783" max="1783" width="6.85546875" style="174" customWidth="1"/>
    <col min="1784" max="1784" width="6" style="174" customWidth="1"/>
    <col min="1785" max="1785" width="6.140625" style="174" customWidth="1"/>
    <col min="1786" max="1786" width="6.28515625" style="174" customWidth="1"/>
    <col min="1787" max="1788" width="5.85546875" style="174" customWidth="1"/>
    <col min="1789" max="1789" width="5.28515625" style="174" customWidth="1"/>
    <col min="1790" max="2037" width="9.140625" style="174"/>
    <col min="2038" max="2038" width="7" style="174" customWidth="1"/>
    <col min="2039" max="2039" width="6.85546875" style="174" customWidth="1"/>
    <col min="2040" max="2040" width="6" style="174" customWidth="1"/>
    <col min="2041" max="2041" width="6.140625" style="174" customWidth="1"/>
    <col min="2042" max="2042" width="6.28515625" style="174" customWidth="1"/>
    <col min="2043" max="2044" width="5.85546875" style="174" customWidth="1"/>
    <col min="2045" max="2045" width="5.28515625" style="174" customWidth="1"/>
    <col min="2046" max="2293" width="9.140625" style="174"/>
    <col min="2294" max="2294" width="7" style="174" customWidth="1"/>
    <col min="2295" max="2295" width="6.85546875" style="174" customWidth="1"/>
    <col min="2296" max="2296" width="6" style="174" customWidth="1"/>
    <col min="2297" max="2297" width="6.140625" style="174" customWidth="1"/>
    <col min="2298" max="2298" width="6.28515625" style="174" customWidth="1"/>
    <col min="2299" max="2300" width="5.85546875" style="174" customWidth="1"/>
    <col min="2301" max="2301" width="5.28515625" style="174" customWidth="1"/>
    <col min="2302" max="2549" width="9.140625" style="174"/>
    <col min="2550" max="2550" width="7" style="174" customWidth="1"/>
    <col min="2551" max="2551" width="6.85546875" style="174" customWidth="1"/>
    <col min="2552" max="2552" width="6" style="174" customWidth="1"/>
    <col min="2553" max="2553" width="6.140625" style="174" customWidth="1"/>
    <col min="2554" max="2554" width="6.28515625" style="174" customWidth="1"/>
    <col min="2555" max="2556" width="5.85546875" style="174" customWidth="1"/>
    <col min="2557" max="2557" width="5.28515625" style="174" customWidth="1"/>
    <col min="2558" max="2805" width="9.140625" style="174"/>
    <col min="2806" max="2806" width="7" style="174" customWidth="1"/>
    <col min="2807" max="2807" width="6.85546875" style="174" customWidth="1"/>
    <col min="2808" max="2808" width="6" style="174" customWidth="1"/>
    <col min="2809" max="2809" width="6.140625" style="174" customWidth="1"/>
    <col min="2810" max="2810" width="6.28515625" style="174" customWidth="1"/>
    <col min="2811" max="2812" width="5.85546875" style="174" customWidth="1"/>
    <col min="2813" max="2813" width="5.28515625" style="174" customWidth="1"/>
    <col min="2814" max="3061" width="9.140625" style="174"/>
    <col min="3062" max="3062" width="7" style="174" customWidth="1"/>
    <col min="3063" max="3063" width="6.85546875" style="174" customWidth="1"/>
    <col min="3064" max="3064" width="6" style="174" customWidth="1"/>
    <col min="3065" max="3065" width="6.140625" style="174" customWidth="1"/>
    <col min="3066" max="3066" width="6.28515625" style="174" customWidth="1"/>
    <col min="3067" max="3068" width="5.85546875" style="174" customWidth="1"/>
    <col min="3069" max="3069" width="5.28515625" style="174" customWidth="1"/>
    <col min="3070" max="3317" width="9.140625" style="174"/>
    <col min="3318" max="3318" width="7" style="174" customWidth="1"/>
    <col min="3319" max="3319" width="6.85546875" style="174" customWidth="1"/>
    <col min="3320" max="3320" width="6" style="174" customWidth="1"/>
    <col min="3321" max="3321" width="6.140625" style="174" customWidth="1"/>
    <col min="3322" max="3322" width="6.28515625" style="174" customWidth="1"/>
    <col min="3323" max="3324" width="5.85546875" style="174" customWidth="1"/>
    <col min="3325" max="3325" width="5.28515625" style="174" customWidth="1"/>
    <col min="3326" max="3573" width="9.140625" style="174"/>
    <col min="3574" max="3574" width="7" style="174" customWidth="1"/>
    <col min="3575" max="3575" width="6.85546875" style="174" customWidth="1"/>
    <col min="3576" max="3576" width="6" style="174" customWidth="1"/>
    <col min="3577" max="3577" width="6.140625" style="174" customWidth="1"/>
    <col min="3578" max="3578" width="6.28515625" style="174" customWidth="1"/>
    <col min="3579" max="3580" width="5.85546875" style="174" customWidth="1"/>
    <col min="3581" max="3581" width="5.28515625" style="174" customWidth="1"/>
    <col min="3582" max="3829" width="9.140625" style="174"/>
    <col min="3830" max="3830" width="7" style="174" customWidth="1"/>
    <col min="3831" max="3831" width="6.85546875" style="174" customWidth="1"/>
    <col min="3832" max="3832" width="6" style="174" customWidth="1"/>
    <col min="3833" max="3833" width="6.140625" style="174" customWidth="1"/>
    <col min="3834" max="3834" width="6.28515625" style="174" customWidth="1"/>
    <col min="3835" max="3836" width="5.85546875" style="174" customWidth="1"/>
    <col min="3837" max="3837" width="5.28515625" style="174" customWidth="1"/>
    <col min="3838" max="4085" width="9.140625" style="174"/>
    <col min="4086" max="4086" width="7" style="174" customWidth="1"/>
    <col min="4087" max="4087" width="6.85546875" style="174" customWidth="1"/>
    <col min="4088" max="4088" width="6" style="174" customWidth="1"/>
    <col min="4089" max="4089" width="6.140625" style="174" customWidth="1"/>
    <col min="4090" max="4090" width="6.28515625" style="174" customWidth="1"/>
    <col min="4091" max="4092" width="5.85546875" style="174" customWidth="1"/>
    <col min="4093" max="4093" width="5.28515625" style="174" customWidth="1"/>
    <col min="4094" max="4341" width="9.140625" style="174"/>
    <col min="4342" max="4342" width="7" style="174" customWidth="1"/>
    <col min="4343" max="4343" width="6.85546875" style="174" customWidth="1"/>
    <col min="4344" max="4344" width="6" style="174" customWidth="1"/>
    <col min="4345" max="4345" width="6.140625" style="174" customWidth="1"/>
    <col min="4346" max="4346" width="6.28515625" style="174" customWidth="1"/>
    <col min="4347" max="4348" width="5.85546875" style="174" customWidth="1"/>
    <col min="4349" max="4349" width="5.28515625" style="174" customWidth="1"/>
    <col min="4350" max="4597" width="9.140625" style="174"/>
    <col min="4598" max="4598" width="7" style="174" customWidth="1"/>
    <col min="4599" max="4599" width="6.85546875" style="174" customWidth="1"/>
    <col min="4600" max="4600" width="6" style="174" customWidth="1"/>
    <col min="4601" max="4601" width="6.140625" style="174" customWidth="1"/>
    <col min="4602" max="4602" width="6.28515625" style="174" customWidth="1"/>
    <col min="4603" max="4604" width="5.85546875" style="174" customWidth="1"/>
    <col min="4605" max="4605" width="5.28515625" style="174" customWidth="1"/>
    <col min="4606" max="4853" width="9.140625" style="174"/>
    <col min="4854" max="4854" width="7" style="174" customWidth="1"/>
    <col min="4855" max="4855" width="6.85546875" style="174" customWidth="1"/>
    <col min="4856" max="4856" width="6" style="174" customWidth="1"/>
    <col min="4857" max="4857" width="6.140625" style="174" customWidth="1"/>
    <col min="4858" max="4858" width="6.28515625" style="174" customWidth="1"/>
    <col min="4859" max="4860" width="5.85546875" style="174" customWidth="1"/>
    <col min="4861" max="4861" width="5.28515625" style="174" customWidth="1"/>
    <col min="4862" max="5109" width="9.140625" style="174"/>
    <col min="5110" max="5110" width="7" style="174" customWidth="1"/>
    <col min="5111" max="5111" width="6.85546875" style="174" customWidth="1"/>
    <col min="5112" max="5112" width="6" style="174" customWidth="1"/>
    <col min="5113" max="5113" width="6.140625" style="174" customWidth="1"/>
    <col min="5114" max="5114" width="6.28515625" style="174" customWidth="1"/>
    <col min="5115" max="5116" width="5.85546875" style="174" customWidth="1"/>
    <col min="5117" max="5117" width="5.28515625" style="174" customWidth="1"/>
    <col min="5118" max="5365" width="9.140625" style="174"/>
    <col min="5366" max="5366" width="7" style="174" customWidth="1"/>
    <col min="5367" max="5367" width="6.85546875" style="174" customWidth="1"/>
    <col min="5368" max="5368" width="6" style="174" customWidth="1"/>
    <col min="5369" max="5369" width="6.140625" style="174" customWidth="1"/>
    <col min="5370" max="5370" width="6.28515625" style="174" customWidth="1"/>
    <col min="5371" max="5372" width="5.85546875" style="174" customWidth="1"/>
    <col min="5373" max="5373" width="5.28515625" style="174" customWidth="1"/>
    <col min="5374" max="5621" width="9.140625" style="174"/>
    <col min="5622" max="5622" width="7" style="174" customWidth="1"/>
    <col min="5623" max="5623" width="6.85546875" style="174" customWidth="1"/>
    <col min="5624" max="5624" width="6" style="174" customWidth="1"/>
    <col min="5625" max="5625" width="6.140625" style="174" customWidth="1"/>
    <col min="5626" max="5626" width="6.28515625" style="174" customWidth="1"/>
    <col min="5627" max="5628" width="5.85546875" style="174" customWidth="1"/>
    <col min="5629" max="5629" width="5.28515625" style="174" customWidth="1"/>
    <col min="5630" max="5877" width="9.140625" style="174"/>
    <col min="5878" max="5878" width="7" style="174" customWidth="1"/>
    <col min="5879" max="5879" width="6.85546875" style="174" customWidth="1"/>
    <col min="5880" max="5880" width="6" style="174" customWidth="1"/>
    <col min="5881" max="5881" width="6.140625" style="174" customWidth="1"/>
    <col min="5882" max="5882" width="6.28515625" style="174" customWidth="1"/>
    <col min="5883" max="5884" width="5.85546875" style="174" customWidth="1"/>
    <col min="5885" max="5885" width="5.28515625" style="174" customWidth="1"/>
    <col min="5886" max="6133" width="9.140625" style="174"/>
    <col min="6134" max="6134" width="7" style="174" customWidth="1"/>
    <col min="6135" max="6135" width="6.85546875" style="174" customWidth="1"/>
    <col min="6136" max="6136" width="6" style="174" customWidth="1"/>
    <col min="6137" max="6137" width="6.140625" style="174" customWidth="1"/>
    <col min="6138" max="6138" width="6.28515625" style="174" customWidth="1"/>
    <col min="6139" max="6140" width="5.85546875" style="174" customWidth="1"/>
    <col min="6141" max="6141" width="5.28515625" style="174" customWidth="1"/>
    <col min="6142" max="6389" width="9.140625" style="174"/>
    <col min="6390" max="6390" width="7" style="174" customWidth="1"/>
    <col min="6391" max="6391" width="6.85546875" style="174" customWidth="1"/>
    <col min="6392" max="6392" width="6" style="174" customWidth="1"/>
    <col min="6393" max="6393" width="6.140625" style="174" customWidth="1"/>
    <col min="6394" max="6394" width="6.28515625" style="174" customWidth="1"/>
    <col min="6395" max="6396" width="5.85546875" style="174" customWidth="1"/>
    <col min="6397" max="6397" width="5.28515625" style="174" customWidth="1"/>
    <col min="6398" max="6645" width="9.140625" style="174"/>
    <col min="6646" max="6646" width="7" style="174" customWidth="1"/>
    <col min="6647" max="6647" width="6.85546875" style="174" customWidth="1"/>
    <col min="6648" max="6648" width="6" style="174" customWidth="1"/>
    <col min="6649" max="6649" width="6.140625" style="174" customWidth="1"/>
    <col min="6650" max="6650" width="6.28515625" style="174" customWidth="1"/>
    <col min="6651" max="6652" width="5.85546875" style="174" customWidth="1"/>
    <col min="6653" max="6653" width="5.28515625" style="174" customWidth="1"/>
    <col min="6654" max="6901" width="9.140625" style="174"/>
    <col min="6902" max="6902" width="7" style="174" customWidth="1"/>
    <col min="6903" max="6903" width="6.85546875" style="174" customWidth="1"/>
    <col min="6904" max="6904" width="6" style="174" customWidth="1"/>
    <col min="6905" max="6905" width="6.140625" style="174" customWidth="1"/>
    <col min="6906" max="6906" width="6.28515625" style="174" customWidth="1"/>
    <col min="6907" max="6908" width="5.85546875" style="174" customWidth="1"/>
    <col min="6909" max="6909" width="5.28515625" style="174" customWidth="1"/>
    <col min="6910" max="7157" width="9.140625" style="174"/>
    <col min="7158" max="7158" width="7" style="174" customWidth="1"/>
    <col min="7159" max="7159" width="6.85546875" style="174" customWidth="1"/>
    <col min="7160" max="7160" width="6" style="174" customWidth="1"/>
    <col min="7161" max="7161" width="6.140625" style="174" customWidth="1"/>
    <col min="7162" max="7162" width="6.28515625" style="174" customWidth="1"/>
    <col min="7163" max="7164" width="5.85546875" style="174" customWidth="1"/>
    <col min="7165" max="7165" width="5.28515625" style="174" customWidth="1"/>
    <col min="7166" max="7413" width="9.140625" style="174"/>
    <col min="7414" max="7414" width="7" style="174" customWidth="1"/>
    <col min="7415" max="7415" width="6.85546875" style="174" customWidth="1"/>
    <col min="7416" max="7416" width="6" style="174" customWidth="1"/>
    <col min="7417" max="7417" width="6.140625" style="174" customWidth="1"/>
    <col min="7418" max="7418" width="6.28515625" style="174" customWidth="1"/>
    <col min="7419" max="7420" width="5.85546875" style="174" customWidth="1"/>
    <col min="7421" max="7421" width="5.28515625" style="174" customWidth="1"/>
    <col min="7422" max="7669" width="9.140625" style="174"/>
    <col min="7670" max="7670" width="7" style="174" customWidth="1"/>
    <col min="7671" max="7671" width="6.85546875" style="174" customWidth="1"/>
    <col min="7672" max="7672" width="6" style="174" customWidth="1"/>
    <col min="7673" max="7673" width="6.140625" style="174" customWidth="1"/>
    <col min="7674" max="7674" width="6.28515625" style="174" customWidth="1"/>
    <col min="7675" max="7676" width="5.85546875" style="174" customWidth="1"/>
    <col min="7677" max="7677" width="5.28515625" style="174" customWidth="1"/>
    <col min="7678" max="7925" width="9.140625" style="174"/>
    <col min="7926" max="7926" width="7" style="174" customWidth="1"/>
    <col min="7927" max="7927" width="6.85546875" style="174" customWidth="1"/>
    <col min="7928" max="7928" width="6" style="174" customWidth="1"/>
    <col min="7929" max="7929" width="6.140625" style="174" customWidth="1"/>
    <col min="7930" max="7930" width="6.28515625" style="174" customWidth="1"/>
    <col min="7931" max="7932" width="5.85546875" style="174" customWidth="1"/>
    <col min="7933" max="7933" width="5.28515625" style="174" customWidth="1"/>
    <col min="7934" max="8181" width="9.140625" style="174"/>
    <col min="8182" max="8182" width="7" style="174" customWidth="1"/>
    <col min="8183" max="8183" width="6.85546875" style="174" customWidth="1"/>
    <col min="8184" max="8184" width="6" style="174" customWidth="1"/>
    <col min="8185" max="8185" width="6.140625" style="174" customWidth="1"/>
    <col min="8186" max="8186" width="6.28515625" style="174" customWidth="1"/>
    <col min="8187" max="8188" width="5.85546875" style="174" customWidth="1"/>
    <col min="8189" max="8189" width="5.28515625" style="174" customWidth="1"/>
    <col min="8190" max="8437" width="9.140625" style="174"/>
    <col min="8438" max="8438" width="7" style="174" customWidth="1"/>
    <col min="8439" max="8439" width="6.85546875" style="174" customWidth="1"/>
    <col min="8440" max="8440" width="6" style="174" customWidth="1"/>
    <col min="8441" max="8441" width="6.140625" style="174" customWidth="1"/>
    <col min="8442" max="8442" width="6.28515625" style="174" customWidth="1"/>
    <col min="8443" max="8444" width="5.85546875" style="174" customWidth="1"/>
    <col min="8445" max="8445" width="5.28515625" style="174" customWidth="1"/>
    <col min="8446" max="8693" width="9.140625" style="174"/>
    <col min="8694" max="8694" width="7" style="174" customWidth="1"/>
    <col min="8695" max="8695" width="6.85546875" style="174" customWidth="1"/>
    <col min="8696" max="8696" width="6" style="174" customWidth="1"/>
    <col min="8697" max="8697" width="6.140625" style="174" customWidth="1"/>
    <col min="8698" max="8698" width="6.28515625" style="174" customWidth="1"/>
    <col min="8699" max="8700" width="5.85546875" style="174" customWidth="1"/>
    <col min="8701" max="8701" width="5.28515625" style="174" customWidth="1"/>
    <col min="8702" max="8949" width="9.140625" style="174"/>
    <col min="8950" max="8950" width="7" style="174" customWidth="1"/>
    <col min="8951" max="8951" width="6.85546875" style="174" customWidth="1"/>
    <col min="8952" max="8952" width="6" style="174" customWidth="1"/>
    <col min="8953" max="8953" width="6.140625" style="174" customWidth="1"/>
    <col min="8954" max="8954" width="6.28515625" style="174" customWidth="1"/>
    <col min="8955" max="8956" width="5.85546875" style="174" customWidth="1"/>
    <col min="8957" max="8957" width="5.28515625" style="174" customWidth="1"/>
    <col min="8958" max="9205" width="9.140625" style="174"/>
    <col min="9206" max="9206" width="7" style="174" customWidth="1"/>
    <col min="9207" max="9207" width="6.85546875" style="174" customWidth="1"/>
    <col min="9208" max="9208" width="6" style="174" customWidth="1"/>
    <col min="9209" max="9209" width="6.140625" style="174" customWidth="1"/>
    <col min="9210" max="9210" width="6.28515625" style="174" customWidth="1"/>
    <col min="9211" max="9212" width="5.85546875" style="174" customWidth="1"/>
    <col min="9213" max="9213" width="5.28515625" style="174" customWidth="1"/>
    <col min="9214" max="9461" width="9.140625" style="174"/>
    <col min="9462" max="9462" width="7" style="174" customWidth="1"/>
    <col min="9463" max="9463" width="6.85546875" style="174" customWidth="1"/>
    <col min="9464" max="9464" width="6" style="174" customWidth="1"/>
    <col min="9465" max="9465" width="6.140625" style="174" customWidth="1"/>
    <col min="9466" max="9466" width="6.28515625" style="174" customWidth="1"/>
    <col min="9467" max="9468" width="5.85546875" style="174" customWidth="1"/>
    <col min="9469" max="9469" width="5.28515625" style="174" customWidth="1"/>
    <col min="9470" max="9717" width="9.140625" style="174"/>
    <col min="9718" max="9718" width="7" style="174" customWidth="1"/>
    <col min="9719" max="9719" width="6.85546875" style="174" customWidth="1"/>
    <col min="9720" max="9720" width="6" style="174" customWidth="1"/>
    <col min="9721" max="9721" width="6.140625" style="174" customWidth="1"/>
    <col min="9722" max="9722" width="6.28515625" style="174" customWidth="1"/>
    <col min="9723" max="9724" width="5.85546875" style="174" customWidth="1"/>
    <col min="9725" max="9725" width="5.28515625" style="174" customWidth="1"/>
    <col min="9726" max="9973" width="9.140625" style="174"/>
    <col min="9974" max="9974" width="7" style="174" customWidth="1"/>
    <col min="9975" max="9975" width="6.85546875" style="174" customWidth="1"/>
    <col min="9976" max="9976" width="6" style="174" customWidth="1"/>
    <col min="9977" max="9977" width="6.140625" style="174" customWidth="1"/>
    <col min="9978" max="9978" width="6.28515625" style="174" customWidth="1"/>
    <col min="9979" max="9980" width="5.85546875" style="174" customWidth="1"/>
    <col min="9981" max="9981" width="5.28515625" style="174" customWidth="1"/>
    <col min="9982" max="10229" width="9.140625" style="174"/>
    <col min="10230" max="10230" width="7" style="174" customWidth="1"/>
    <col min="10231" max="10231" width="6.85546875" style="174" customWidth="1"/>
    <col min="10232" max="10232" width="6" style="174" customWidth="1"/>
    <col min="10233" max="10233" width="6.140625" style="174" customWidth="1"/>
    <col min="10234" max="10234" width="6.28515625" style="174" customWidth="1"/>
    <col min="10235" max="10236" width="5.85546875" style="174" customWidth="1"/>
    <col min="10237" max="10237" width="5.28515625" style="174" customWidth="1"/>
    <col min="10238" max="10485" width="9.140625" style="174"/>
    <col min="10486" max="10486" width="7" style="174" customWidth="1"/>
    <col min="10487" max="10487" width="6.85546875" style="174" customWidth="1"/>
    <col min="10488" max="10488" width="6" style="174" customWidth="1"/>
    <col min="10489" max="10489" width="6.140625" style="174" customWidth="1"/>
    <col min="10490" max="10490" width="6.28515625" style="174" customWidth="1"/>
    <col min="10491" max="10492" width="5.85546875" style="174" customWidth="1"/>
    <col min="10493" max="10493" width="5.28515625" style="174" customWidth="1"/>
    <col min="10494" max="10741" width="9.140625" style="174"/>
    <col min="10742" max="10742" width="7" style="174" customWidth="1"/>
    <col min="10743" max="10743" width="6.85546875" style="174" customWidth="1"/>
    <col min="10744" max="10744" width="6" style="174" customWidth="1"/>
    <col min="10745" max="10745" width="6.140625" style="174" customWidth="1"/>
    <col min="10746" max="10746" width="6.28515625" style="174" customWidth="1"/>
    <col min="10747" max="10748" width="5.85546875" style="174" customWidth="1"/>
    <col min="10749" max="10749" width="5.28515625" style="174" customWidth="1"/>
    <col min="10750" max="10997" width="9.140625" style="174"/>
    <col min="10998" max="10998" width="7" style="174" customWidth="1"/>
    <col min="10999" max="10999" width="6.85546875" style="174" customWidth="1"/>
    <col min="11000" max="11000" width="6" style="174" customWidth="1"/>
    <col min="11001" max="11001" width="6.140625" style="174" customWidth="1"/>
    <col min="11002" max="11002" width="6.28515625" style="174" customWidth="1"/>
    <col min="11003" max="11004" width="5.85546875" style="174" customWidth="1"/>
    <col min="11005" max="11005" width="5.28515625" style="174" customWidth="1"/>
    <col min="11006" max="11253" width="9.140625" style="174"/>
    <col min="11254" max="11254" width="7" style="174" customWidth="1"/>
    <col min="11255" max="11255" width="6.85546875" style="174" customWidth="1"/>
    <col min="11256" max="11256" width="6" style="174" customWidth="1"/>
    <col min="11257" max="11257" width="6.140625" style="174" customWidth="1"/>
    <col min="11258" max="11258" width="6.28515625" style="174" customWidth="1"/>
    <col min="11259" max="11260" width="5.85546875" style="174" customWidth="1"/>
    <col min="11261" max="11261" width="5.28515625" style="174" customWidth="1"/>
    <col min="11262" max="11509" width="9.140625" style="174"/>
    <col min="11510" max="11510" width="7" style="174" customWidth="1"/>
    <col min="11511" max="11511" width="6.85546875" style="174" customWidth="1"/>
    <col min="11512" max="11512" width="6" style="174" customWidth="1"/>
    <col min="11513" max="11513" width="6.140625" style="174" customWidth="1"/>
    <col min="11514" max="11514" width="6.28515625" style="174" customWidth="1"/>
    <col min="11515" max="11516" width="5.85546875" style="174" customWidth="1"/>
    <col min="11517" max="11517" width="5.28515625" style="174" customWidth="1"/>
    <col min="11518" max="11765" width="9.140625" style="174"/>
    <col min="11766" max="11766" width="7" style="174" customWidth="1"/>
    <col min="11767" max="11767" width="6.85546875" style="174" customWidth="1"/>
    <col min="11768" max="11768" width="6" style="174" customWidth="1"/>
    <col min="11769" max="11769" width="6.140625" style="174" customWidth="1"/>
    <col min="11770" max="11770" width="6.28515625" style="174" customWidth="1"/>
    <col min="11771" max="11772" width="5.85546875" style="174" customWidth="1"/>
    <col min="11773" max="11773" width="5.28515625" style="174" customWidth="1"/>
    <col min="11774" max="12021" width="9.140625" style="174"/>
    <col min="12022" max="12022" width="7" style="174" customWidth="1"/>
    <col min="12023" max="12023" width="6.85546875" style="174" customWidth="1"/>
    <col min="12024" max="12024" width="6" style="174" customWidth="1"/>
    <col min="12025" max="12025" width="6.140625" style="174" customWidth="1"/>
    <col min="12026" max="12026" width="6.28515625" style="174" customWidth="1"/>
    <col min="12027" max="12028" width="5.85546875" style="174" customWidth="1"/>
    <col min="12029" max="12029" width="5.28515625" style="174" customWidth="1"/>
    <col min="12030" max="12277" width="9.140625" style="174"/>
    <col min="12278" max="12278" width="7" style="174" customWidth="1"/>
    <col min="12279" max="12279" width="6.85546875" style="174" customWidth="1"/>
    <col min="12280" max="12280" width="6" style="174" customWidth="1"/>
    <col min="12281" max="12281" width="6.140625" style="174" customWidth="1"/>
    <col min="12282" max="12282" width="6.28515625" style="174" customWidth="1"/>
    <col min="12283" max="12284" width="5.85546875" style="174" customWidth="1"/>
    <col min="12285" max="12285" width="5.28515625" style="174" customWidth="1"/>
    <col min="12286" max="12533" width="9.140625" style="174"/>
    <col min="12534" max="12534" width="7" style="174" customWidth="1"/>
    <col min="12535" max="12535" width="6.85546875" style="174" customWidth="1"/>
    <col min="12536" max="12536" width="6" style="174" customWidth="1"/>
    <col min="12537" max="12537" width="6.140625" style="174" customWidth="1"/>
    <col min="12538" max="12538" width="6.28515625" style="174" customWidth="1"/>
    <col min="12539" max="12540" width="5.85546875" style="174" customWidth="1"/>
    <col min="12541" max="12541" width="5.28515625" style="174" customWidth="1"/>
    <col min="12542" max="12789" width="9.140625" style="174"/>
    <col min="12790" max="12790" width="7" style="174" customWidth="1"/>
    <col min="12791" max="12791" width="6.85546875" style="174" customWidth="1"/>
    <col min="12792" max="12792" width="6" style="174" customWidth="1"/>
    <col min="12793" max="12793" width="6.140625" style="174" customWidth="1"/>
    <col min="12794" max="12794" width="6.28515625" style="174" customWidth="1"/>
    <col min="12795" max="12796" width="5.85546875" style="174" customWidth="1"/>
    <col min="12797" max="12797" width="5.28515625" style="174" customWidth="1"/>
    <col min="12798" max="13045" width="9.140625" style="174"/>
    <col min="13046" max="13046" width="7" style="174" customWidth="1"/>
    <col min="13047" max="13047" width="6.85546875" style="174" customWidth="1"/>
    <col min="13048" max="13048" width="6" style="174" customWidth="1"/>
    <col min="13049" max="13049" width="6.140625" style="174" customWidth="1"/>
    <col min="13050" max="13050" width="6.28515625" style="174" customWidth="1"/>
    <col min="13051" max="13052" width="5.85546875" style="174" customWidth="1"/>
    <col min="13053" max="13053" width="5.28515625" style="174" customWidth="1"/>
    <col min="13054" max="13301" width="9.140625" style="174"/>
    <col min="13302" max="13302" width="7" style="174" customWidth="1"/>
    <col min="13303" max="13303" width="6.85546875" style="174" customWidth="1"/>
    <col min="13304" max="13304" width="6" style="174" customWidth="1"/>
    <col min="13305" max="13305" width="6.140625" style="174" customWidth="1"/>
    <col min="13306" max="13306" width="6.28515625" style="174" customWidth="1"/>
    <col min="13307" max="13308" width="5.85546875" style="174" customWidth="1"/>
    <col min="13309" max="13309" width="5.28515625" style="174" customWidth="1"/>
    <col min="13310" max="13557" width="9.140625" style="174"/>
    <col min="13558" max="13558" width="7" style="174" customWidth="1"/>
    <col min="13559" max="13559" width="6.85546875" style="174" customWidth="1"/>
    <col min="13560" max="13560" width="6" style="174" customWidth="1"/>
    <col min="13561" max="13561" width="6.140625" style="174" customWidth="1"/>
    <col min="13562" max="13562" width="6.28515625" style="174" customWidth="1"/>
    <col min="13563" max="13564" width="5.85546875" style="174" customWidth="1"/>
    <col min="13565" max="13565" width="5.28515625" style="174" customWidth="1"/>
    <col min="13566" max="13813" width="9.140625" style="174"/>
    <col min="13814" max="13814" width="7" style="174" customWidth="1"/>
    <col min="13815" max="13815" width="6.85546875" style="174" customWidth="1"/>
    <col min="13816" max="13816" width="6" style="174" customWidth="1"/>
    <col min="13817" max="13817" width="6.140625" style="174" customWidth="1"/>
    <col min="13818" max="13818" width="6.28515625" style="174" customWidth="1"/>
    <col min="13819" max="13820" width="5.85546875" style="174" customWidth="1"/>
    <col min="13821" max="13821" width="5.28515625" style="174" customWidth="1"/>
    <col min="13822" max="14069" width="9.140625" style="174"/>
    <col min="14070" max="14070" width="7" style="174" customWidth="1"/>
    <col min="14071" max="14071" width="6.85546875" style="174" customWidth="1"/>
    <col min="14072" max="14072" width="6" style="174" customWidth="1"/>
    <col min="14073" max="14073" width="6.140625" style="174" customWidth="1"/>
    <col min="14074" max="14074" width="6.28515625" style="174" customWidth="1"/>
    <col min="14075" max="14076" width="5.85546875" style="174" customWidth="1"/>
    <col min="14077" max="14077" width="5.28515625" style="174" customWidth="1"/>
    <col min="14078" max="14325" width="9.140625" style="174"/>
    <col min="14326" max="14326" width="7" style="174" customWidth="1"/>
    <col min="14327" max="14327" width="6.85546875" style="174" customWidth="1"/>
    <col min="14328" max="14328" width="6" style="174" customWidth="1"/>
    <col min="14329" max="14329" width="6.140625" style="174" customWidth="1"/>
    <col min="14330" max="14330" width="6.28515625" style="174" customWidth="1"/>
    <col min="14331" max="14332" width="5.85546875" style="174" customWidth="1"/>
    <col min="14333" max="14333" width="5.28515625" style="174" customWidth="1"/>
    <col min="14334" max="14581" width="9.140625" style="174"/>
    <col min="14582" max="14582" width="7" style="174" customWidth="1"/>
    <col min="14583" max="14583" width="6.85546875" style="174" customWidth="1"/>
    <col min="14584" max="14584" width="6" style="174" customWidth="1"/>
    <col min="14585" max="14585" width="6.140625" style="174" customWidth="1"/>
    <col min="14586" max="14586" width="6.28515625" style="174" customWidth="1"/>
    <col min="14587" max="14588" width="5.85546875" style="174" customWidth="1"/>
    <col min="14589" max="14589" width="5.28515625" style="174" customWidth="1"/>
    <col min="14590" max="14837" width="9.140625" style="174"/>
    <col min="14838" max="14838" width="7" style="174" customWidth="1"/>
    <col min="14839" max="14839" width="6.85546875" style="174" customWidth="1"/>
    <col min="14840" max="14840" width="6" style="174" customWidth="1"/>
    <col min="14841" max="14841" width="6.140625" style="174" customWidth="1"/>
    <col min="14842" max="14842" width="6.28515625" style="174" customWidth="1"/>
    <col min="14843" max="14844" width="5.85546875" style="174" customWidth="1"/>
    <col min="14845" max="14845" width="5.28515625" style="174" customWidth="1"/>
    <col min="14846" max="15093" width="9.140625" style="174"/>
    <col min="15094" max="15094" width="7" style="174" customWidth="1"/>
    <col min="15095" max="15095" width="6.85546875" style="174" customWidth="1"/>
    <col min="15096" max="15096" width="6" style="174" customWidth="1"/>
    <col min="15097" max="15097" width="6.140625" style="174" customWidth="1"/>
    <col min="15098" max="15098" width="6.28515625" style="174" customWidth="1"/>
    <col min="15099" max="15100" width="5.85546875" style="174" customWidth="1"/>
    <col min="15101" max="15101" width="5.28515625" style="174" customWidth="1"/>
    <col min="15102" max="15349" width="9.140625" style="174"/>
    <col min="15350" max="15350" width="7" style="174" customWidth="1"/>
    <col min="15351" max="15351" width="6.85546875" style="174" customWidth="1"/>
    <col min="15352" max="15352" width="6" style="174" customWidth="1"/>
    <col min="15353" max="15353" width="6.140625" style="174" customWidth="1"/>
    <col min="15354" max="15354" width="6.28515625" style="174" customWidth="1"/>
    <col min="15355" max="15356" width="5.85546875" style="174" customWidth="1"/>
    <col min="15357" max="15357" width="5.28515625" style="174" customWidth="1"/>
    <col min="15358" max="15605" width="9.140625" style="174"/>
    <col min="15606" max="15606" width="7" style="174" customWidth="1"/>
    <col min="15607" max="15607" width="6.85546875" style="174" customWidth="1"/>
    <col min="15608" max="15608" width="6" style="174" customWidth="1"/>
    <col min="15609" max="15609" width="6.140625" style="174" customWidth="1"/>
    <col min="15610" max="15610" width="6.28515625" style="174" customWidth="1"/>
    <col min="15611" max="15612" width="5.85546875" style="174" customWidth="1"/>
    <col min="15613" max="15613" width="5.28515625" style="174" customWidth="1"/>
    <col min="15614" max="15861" width="9.140625" style="174"/>
    <col min="15862" max="15862" width="7" style="174" customWidth="1"/>
    <col min="15863" max="15863" width="6.85546875" style="174" customWidth="1"/>
    <col min="15864" max="15864" width="6" style="174" customWidth="1"/>
    <col min="15865" max="15865" width="6.140625" style="174" customWidth="1"/>
    <col min="15866" max="15866" width="6.28515625" style="174" customWidth="1"/>
    <col min="15867" max="15868" width="5.85546875" style="174" customWidth="1"/>
    <col min="15869" max="15869" width="5.28515625" style="174" customWidth="1"/>
    <col min="15870" max="16117" width="9.140625" style="174"/>
    <col min="16118" max="16118" width="7" style="174" customWidth="1"/>
    <col min="16119" max="16119" width="6.85546875" style="174" customWidth="1"/>
    <col min="16120" max="16120" width="6" style="174" customWidth="1"/>
    <col min="16121" max="16121" width="6.140625" style="174" customWidth="1"/>
    <col min="16122" max="16122" width="6.28515625" style="174" customWidth="1"/>
    <col min="16123" max="16124" width="5.85546875" style="174" customWidth="1"/>
    <col min="16125" max="16125" width="5.28515625" style="174" customWidth="1"/>
    <col min="16126" max="16373" width="9.140625" style="174"/>
    <col min="16374" max="16379" width="9.140625" style="174" customWidth="1"/>
    <col min="16380" max="16384" width="9.140625" style="174"/>
  </cols>
  <sheetData>
    <row r="1" spans="1:8" s="172" customFormat="1" ht="9.9499999999999993" customHeight="1" x14ac:dyDescent="0.2">
      <c r="A1" s="153" t="s">
        <v>987</v>
      </c>
      <c r="B1" s="171"/>
      <c r="C1" s="171"/>
      <c r="D1" s="171"/>
    </row>
    <row r="2" spans="1:8" s="172" customFormat="1" ht="12.95" customHeight="1" x14ac:dyDescent="0.2">
      <c r="A2" s="651" t="s">
        <v>216</v>
      </c>
      <c r="B2" s="652" t="s">
        <v>1027</v>
      </c>
      <c r="C2" s="652"/>
      <c r="D2" s="652"/>
      <c r="E2" s="652"/>
      <c r="F2" s="652"/>
      <c r="G2" s="652"/>
      <c r="H2" s="653"/>
    </row>
    <row r="3" spans="1:8" s="172" customFormat="1" ht="18.95" customHeight="1" x14ac:dyDescent="0.2">
      <c r="A3" s="651"/>
      <c r="B3" s="350" t="s">
        <v>219</v>
      </c>
      <c r="C3" s="351" t="s">
        <v>525</v>
      </c>
      <c r="D3" s="351" t="s">
        <v>526</v>
      </c>
      <c r="E3" s="351" t="s">
        <v>527</v>
      </c>
      <c r="F3" s="351" t="s">
        <v>528</v>
      </c>
      <c r="G3" s="351" t="s">
        <v>529</v>
      </c>
      <c r="H3" s="352" t="s">
        <v>530</v>
      </c>
    </row>
    <row r="4" spans="1:8" s="172" customFormat="1" ht="9" customHeight="1" x14ac:dyDescent="0.2">
      <c r="A4" s="208">
        <v>2011</v>
      </c>
      <c r="B4" s="209">
        <f>C4+D4+E4+F4+G4+H4</f>
        <v>3184.2589999999996</v>
      </c>
      <c r="C4" s="214">
        <v>912.03</v>
      </c>
      <c r="D4" s="214">
        <v>295.76400000000001</v>
      </c>
      <c r="E4" s="214">
        <v>1951.143</v>
      </c>
      <c r="F4" s="214">
        <v>20.718</v>
      </c>
      <c r="G4" s="214">
        <v>4.6040000000000001</v>
      </c>
      <c r="H4" s="210">
        <v>0</v>
      </c>
    </row>
    <row r="5" spans="1:8" s="172" customFormat="1" ht="9" customHeight="1" x14ac:dyDescent="0.2">
      <c r="A5" s="208">
        <v>2012</v>
      </c>
      <c r="B5" s="209">
        <f>C5+D5+E5+F5+G5+H5</f>
        <v>3207.4839999999999</v>
      </c>
      <c r="C5" s="214">
        <v>898.84199999999998</v>
      </c>
      <c r="D5" s="214">
        <v>189.55199999999999</v>
      </c>
      <c r="E5" s="214">
        <v>2112.6149999999998</v>
      </c>
      <c r="F5" s="214">
        <v>2.355</v>
      </c>
      <c r="G5" s="214">
        <v>4.12</v>
      </c>
      <c r="H5" s="210">
        <v>0</v>
      </c>
    </row>
    <row r="6" spans="1:8" s="172" customFormat="1" ht="9" customHeight="1" x14ac:dyDescent="0.2">
      <c r="A6" s="208">
        <v>2013</v>
      </c>
      <c r="B6" s="209">
        <f>C6+D6+E6+F6+G6+H6</f>
        <v>3305.7999999999997</v>
      </c>
      <c r="C6" s="214">
        <v>872.27599999999995</v>
      </c>
      <c r="D6" s="214">
        <v>262.12400000000002</v>
      </c>
      <c r="E6" s="214">
        <v>2151.4229999999998</v>
      </c>
      <c r="F6" s="214">
        <v>8.4749999999999996</v>
      </c>
      <c r="G6" s="214">
        <v>11.502000000000001</v>
      </c>
      <c r="H6" s="210">
        <v>0</v>
      </c>
    </row>
    <row r="7" spans="1:8" s="172" customFormat="1" ht="9" customHeight="1" x14ac:dyDescent="0.2">
      <c r="A7" s="208">
        <v>2014</v>
      </c>
      <c r="B7" s="209">
        <f>C7+D7+E7+F7+G7+H7</f>
        <v>3326.0000000000005</v>
      </c>
      <c r="C7" s="214">
        <v>943.529</v>
      </c>
      <c r="D7" s="214">
        <v>220.19</v>
      </c>
      <c r="E7" s="214">
        <v>2152.1080000000002</v>
      </c>
      <c r="F7" s="214">
        <v>2.3929999999999998</v>
      </c>
      <c r="G7" s="214">
        <v>7.78</v>
      </c>
      <c r="H7" s="210">
        <v>0</v>
      </c>
    </row>
    <row r="8" spans="1:8" s="172" customFormat="1" ht="9" customHeight="1" x14ac:dyDescent="0.2">
      <c r="A8" s="211">
        <v>2015</v>
      </c>
      <c r="B8" s="212">
        <f>C8+D8+E8+F8+G8+H8</f>
        <v>3345</v>
      </c>
      <c r="C8" s="215">
        <v>902</v>
      </c>
      <c r="D8" s="215">
        <v>296</v>
      </c>
      <c r="E8" s="215">
        <v>2132</v>
      </c>
      <c r="F8" s="215">
        <v>6</v>
      </c>
      <c r="G8" s="215">
        <v>9</v>
      </c>
      <c r="H8" s="213">
        <v>0</v>
      </c>
    </row>
    <row r="9" spans="1:8" s="25" customFormat="1" ht="6.95" customHeight="1" x14ac:dyDescent="0.2">
      <c r="A9" s="289" t="s">
        <v>821</v>
      </c>
    </row>
    <row r="10" spans="1:8" ht="9.4" customHeight="1" x14ac:dyDescent="0.15"/>
    <row r="11" spans="1:8" ht="9.4" customHeight="1" x14ac:dyDescent="0.15"/>
    <row r="12" spans="1:8" ht="9.4" customHeight="1" x14ac:dyDescent="0.15">
      <c r="C12" s="175"/>
      <c r="D12" s="175"/>
      <c r="E12" s="175"/>
      <c r="F12" s="623"/>
      <c r="G12" s="175"/>
    </row>
    <row r="13" spans="1:8" ht="9.4" customHeight="1" x14ac:dyDescent="0.15">
      <c r="F13" s="624"/>
    </row>
    <row r="14" spans="1:8" ht="9.4" customHeight="1" x14ac:dyDescent="0.15">
      <c r="F14" s="624"/>
    </row>
    <row r="15" spans="1:8" ht="9.4" customHeight="1" x14ac:dyDescent="0.15">
      <c r="F15" s="624"/>
    </row>
    <row r="16" spans="1:8" ht="9.4" customHeight="1" x14ac:dyDescent="0.15">
      <c r="F16" s="624"/>
    </row>
    <row r="17" spans="1:7" ht="9.4" customHeight="1" x14ac:dyDescent="0.15">
      <c r="F17" s="624"/>
    </row>
    <row r="18" spans="1:7" ht="9.4" customHeight="1" x14ac:dyDescent="0.15"/>
    <row r="19" spans="1:7" ht="9.4" customHeight="1" x14ac:dyDescent="0.15"/>
    <row r="20" spans="1:7" ht="9.4" customHeight="1" x14ac:dyDescent="0.15"/>
    <row r="21" spans="1:7" ht="9.4" customHeight="1" x14ac:dyDescent="0.15"/>
    <row r="22" spans="1:7" s="25" customFormat="1" ht="6.95" customHeight="1" x14ac:dyDescent="0.2">
      <c r="A22" s="289" t="s">
        <v>1047</v>
      </c>
    </row>
    <row r="23" spans="1:7" x14ac:dyDescent="0.15">
      <c r="B23" s="176"/>
      <c r="C23" s="176"/>
      <c r="D23" s="176"/>
      <c r="E23" s="176"/>
      <c r="F23" s="173"/>
      <c r="G23" s="176"/>
    </row>
    <row r="25" spans="1:7" x14ac:dyDescent="0.15">
      <c r="C25" s="38"/>
      <c r="D25" s="38"/>
      <c r="E25" s="38"/>
      <c r="F25" s="38"/>
      <c r="G25" s="38"/>
    </row>
  </sheetData>
  <mergeCells count="2">
    <mergeCell ref="A2:A3"/>
    <mergeCell ref="B2:H2"/>
  </mergeCells>
  <pageMargins left="0.47244094488188981" right="0.47244094488188981" top="0.39370078740157483" bottom="0.43307086614173229" header="0.19685039370078741" footer="0"/>
  <pageSetup paperSize="193" orientation="landscape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1"/>
  <sheetViews>
    <sheetView zoomScale="200" zoomScaleNormal="200" workbookViewId="0">
      <selection activeCell="C24" sqref="C24"/>
    </sheetView>
  </sheetViews>
  <sheetFormatPr defaultColWidth="9.140625" defaultRowHeight="9" customHeight="1" x14ac:dyDescent="0.2"/>
  <cols>
    <col min="1" max="1" width="23.85546875" style="25" customWidth="1"/>
    <col min="2" max="3" width="17.7109375" style="25" customWidth="1"/>
    <col min="4" max="16384" width="9.140625" style="25"/>
  </cols>
  <sheetData>
    <row r="1" spans="1:3" ht="9.6" customHeight="1" x14ac:dyDescent="0.2">
      <c r="A1" s="302" t="s">
        <v>1007</v>
      </c>
      <c r="B1" s="53"/>
      <c r="C1" s="53"/>
    </row>
    <row r="2" spans="1:3" ht="12.95" customHeight="1" x14ac:dyDescent="0.2">
      <c r="A2" s="449" t="s">
        <v>652</v>
      </c>
      <c r="B2" s="450">
        <v>2014</v>
      </c>
      <c r="C2" s="451">
        <v>2015</v>
      </c>
    </row>
    <row r="3" spans="1:3" ht="10.9" customHeight="1" x14ac:dyDescent="0.2">
      <c r="A3" s="511" t="s">
        <v>219</v>
      </c>
      <c r="B3" s="523">
        <v>100</v>
      </c>
      <c r="C3" s="523">
        <v>100</v>
      </c>
    </row>
    <row r="4" spans="1:3" ht="9" customHeight="1" x14ac:dyDescent="0.2">
      <c r="A4" s="274" t="s">
        <v>653</v>
      </c>
      <c r="B4" s="521">
        <v>18.867994607287304</v>
      </c>
      <c r="C4" s="521">
        <v>16.45</v>
      </c>
    </row>
    <row r="5" spans="1:3" ht="9" customHeight="1" x14ac:dyDescent="0.2">
      <c r="A5" s="274" t="s">
        <v>654</v>
      </c>
      <c r="B5" s="521">
        <v>3.5893681419247701</v>
      </c>
      <c r="C5" s="521">
        <v>2.83</v>
      </c>
    </row>
    <row r="6" spans="1:3" ht="9" customHeight="1" x14ac:dyDescent="0.2">
      <c r="A6" s="274" t="s">
        <v>655</v>
      </c>
      <c r="B6" s="521">
        <v>4.5940912296992051</v>
      </c>
      <c r="C6" s="521">
        <v>4.95</v>
      </c>
    </row>
    <row r="7" spans="1:3" ht="9" customHeight="1" x14ac:dyDescent="0.2">
      <c r="A7" s="274" t="s">
        <v>656</v>
      </c>
      <c r="B7" s="521">
        <v>6.196655446729106</v>
      </c>
      <c r="C7" s="521">
        <v>6.89</v>
      </c>
    </row>
    <row r="8" spans="1:3" ht="9" customHeight="1" x14ac:dyDescent="0.2">
      <c r="A8" s="274" t="s">
        <v>657</v>
      </c>
      <c r="B8" s="521">
        <v>8.2692427881396036</v>
      </c>
      <c r="C8" s="521">
        <v>9.61</v>
      </c>
    </row>
    <row r="9" spans="1:3" ht="9" customHeight="1" x14ac:dyDescent="0.2">
      <c r="A9" s="274" t="s">
        <v>658</v>
      </c>
      <c r="B9" s="521">
        <v>7.9705722168156221</v>
      </c>
      <c r="C9" s="521">
        <v>7.42</v>
      </c>
    </row>
    <row r="10" spans="1:3" ht="9" customHeight="1" x14ac:dyDescent="0.2">
      <c r="A10" s="274" t="s">
        <v>659</v>
      </c>
      <c r="B10" s="521">
        <v>5.0004017749524561</v>
      </c>
      <c r="C10" s="521">
        <v>5.34</v>
      </c>
    </row>
    <row r="11" spans="1:3" ht="9" customHeight="1" x14ac:dyDescent="0.2">
      <c r="A11" s="274" t="s">
        <v>660</v>
      </c>
      <c r="B11" s="521">
        <v>5.1920037856128856</v>
      </c>
      <c r="C11" s="521">
        <v>6.27</v>
      </c>
    </row>
    <row r="12" spans="1:3" ht="9" customHeight="1" x14ac:dyDescent="0.2">
      <c r="A12" s="274" t="s">
        <v>661</v>
      </c>
      <c r="B12" s="521">
        <v>8.2685999482156731</v>
      </c>
      <c r="C12" s="521">
        <v>7.82</v>
      </c>
    </row>
    <row r="13" spans="1:3" ht="9" customHeight="1" x14ac:dyDescent="0.2">
      <c r="A13" s="274" t="s">
        <v>662</v>
      </c>
      <c r="B13" s="521">
        <v>3.2692338598073265</v>
      </c>
      <c r="C13" s="521">
        <v>3.51</v>
      </c>
    </row>
    <row r="14" spans="1:3" ht="9" customHeight="1" x14ac:dyDescent="0.2">
      <c r="A14" s="274" t="s">
        <v>149</v>
      </c>
      <c r="B14" s="521">
        <v>3.2905190039552514</v>
      </c>
      <c r="C14" s="521">
        <v>2.61</v>
      </c>
    </row>
    <row r="15" spans="1:3" ht="9" customHeight="1" x14ac:dyDescent="0.2">
      <c r="A15" s="274" t="s">
        <v>150</v>
      </c>
      <c r="B15" s="521">
        <v>16.495486728034074</v>
      </c>
      <c r="C15" s="521">
        <v>15.95</v>
      </c>
    </row>
    <row r="16" spans="1:3" ht="9" customHeight="1" x14ac:dyDescent="0.2">
      <c r="A16" s="274" t="s">
        <v>151</v>
      </c>
      <c r="B16" s="521">
        <v>2.3503299018776289</v>
      </c>
      <c r="C16" s="521">
        <v>1.81</v>
      </c>
    </row>
    <row r="17" spans="1:3" ht="9" customHeight="1" x14ac:dyDescent="0.2">
      <c r="A17" s="274" t="s">
        <v>152</v>
      </c>
      <c r="B17" s="521">
        <v>0.66223226163584903</v>
      </c>
      <c r="C17" s="521">
        <v>1.08</v>
      </c>
    </row>
    <row r="18" spans="1:3" ht="9" customHeight="1" x14ac:dyDescent="0.2">
      <c r="A18" s="274" t="s">
        <v>153</v>
      </c>
      <c r="B18" s="521">
        <v>0.87597653634277661</v>
      </c>
      <c r="C18" s="521">
        <v>1.1499999999999999</v>
      </c>
    </row>
    <row r="19" spans="1:3" ht="9" customHeight="1" x14ac:dyDescent="0.2">
      <c r="A19" s="274" t="s">
        <v>663</v>
      </c>
      <c r="B19" s="521">
        <v>4.7653009294393902</v>
      </c>
      <c r="C19" s="521">
        <v>6.03</v>
      </c>
    </row>
    <row r="20" spans="1:3" ht="9" customHeight="1" x14ac:dyDescent="0.2">
      <c r="A20" s="460" t="s">
        <v>664</v>
      </c>
      <c r="B20" s="522">
        <v>0.341990839531084</v>
      </c>
      <c r="C20" s="522">
        <v>0.28999999999999998</v>
      </c>
    </row>
    <row r="21" spans="1:3" ht="6.95" customHeight="1" x14ac:dyDescent="0.2">
      <c r="A21" s="289" t="s">
        <v>820</v>
      </c>
    </row>
  </sheetData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"/>
  <sheetViews>
    <sheetView topLeftCell="A12" zoomScale="200" zoomScaleNormal="200" workbookViewId="0">
      <selection activeCell="C24" sqref="C24"/>
    </sheetView>
  </sheetViews>
  <sheetFormatPr defaultColWidth="9.140625" defaultRowHeight="9" customHeight="1" x14ac:dyDescent="0.2"/>
  <cols>
    <col min="1" max="1" width="19.5703125" style="25" customWidth="1"/>
    <col min="2" max="3" width="19.85546875" style="25" customWidth="1"/>
    <col min="4" max="16384" width="9.140625" style="25"/>
  </cols>
  <sheetData>
    <row r="1" spans="1:11" ht="9.6" customHeight="1" x14ac:dyDescent="0.2">
      <c r="A1" s="302" t="s">
        <v>1005</v>
      </c>
      <c r="B1" s="53"/>
    </row>
    <row r="2" spans="1:11" ht="12.95" customHeight="1" x14ac:dyDescent="0.2">
      <c r="A2" s="731" t="s">
        <v>156</v>
      </c>
      <c r="B2" s="732" t="s">
        <v>433</v>
      </c>
      <c r="C2" s="733"/>
    </row>
    <row r="3" spans="1:11" ht="12.95" customHeight="1" x14ac:dyDescent="0.2">
      <c r="A3" s="731"/>
      <c r="B3" s="599">
        <v>2014</v>
      </c>
      <c r="C3" s="599">
        <v>2015</v>
      </c>
    </row>
    <row r="4" spans="1:11" ht="9" customHeight="1" x14ac:dyDescent="0.2">
      <c r="A4" s="201" t="s">
        <v>145</v>
      </c>
      <c r="B4" s="267">
        <v>28.368280216476251</v>
      </c>
      <c r="C4" s="267">
        <v>26.965620328849027</v>
      </c>
      <c r="E4" s="41"/>
      <c r="F4" s="42"/>
      <c r="G4" s="42"/>
      <c r="H4" s="42"/>
      <c r="I4" s="42"/>
      <c r="J4" s="42"/>
      <c r="K4" s="43"/>
    </row>
    <row r="5" spans="1:11" ht="9" customHeight="1" x14ac:dyDescent="0.15">
      <c r="A5" s="201" t="s">
        <v>146</v>
      </c>
      <c r="B5" s="267">
        <v>6.6202645820805772</v>
      </c>
      <c r="C5" s="267">
        <v>8.8490284005979074</v>
      </c>
      <c r="E5" s="44"/>
      <c r="F5" s="44"/>
      <c r="G5" s="44"/>
      <c r="H5" s="44"/>
      <c r="I5" s="44"/>
      <c r="J5" s="44"/>
      <c r="K5" s="44"/>
    </row>
    <row r="6" spans="1:11" ht="9" customHeight="1" x14ac:dyDescent="0.15">
      <c r="A6" s="201" t="s">
        <v>147</v>
      </c>
      <c r="B6" s="267">
        <v>64.705592303066751</v>
      </c>
      <c r="C6" s="267">
        <v>63.736920777279529</v>
      </c>
      <c r="E6" s="44"/>
      <c r="F6" s="45"/>
      <c r="G6" s="45"/>
      <c r="H6" s="45"/>
      <c r="I6" s="45"/>
      <c r="J6" s="45"/>
      <c r="K6" s="45"/>
    </row>
    <row r="7" spans="1:11" ht="9" customHeight="1" x14ac:dyDescent="0.15">
      <c r="A7" s="233" t="s">
        <v>645</v>
      </c>
      <c r="B7" s="267">
        <v>7.1948286229705352E-2</v>
      </c>
      <c r="C7" s="267">
        <v>0.17937219730941703</v>
      </c>
      <c r="E7" s="44"/>
      <c r="F7" s="45"/>
      <c r="G7" s="45"/>
      <c r="H7" s="45"/>
      <c r="I7" s="45"/>
      <c r="J7" s="45"/>
      <c r="K7" s="45"/>
    </row>
    <row r="8" spans="1:11" ht="9" customHeight="1" x14ac:dyDescent="0.15">
      <c r="A8" s="452" t="s">
        <v>106</v>
      </c>
      <c r="B8" s="461">
        <v>0.23391461214672279</v>
      </c>
      <c r="C8" s="461">
        <v>0.26905829596412556</v>
      </c>
      <c r="E8" s="44"/>
      <c r="F8" s="46"/>
      <c r="G8" s="46"/>
      <c r="H8" s="46"/>
      <c r="I8" s="46"/>
      <c r="J8" s="46"/>
      <c r="K8" s="45"/>
    </row>
    <row r="9" spans="1:11" ht="6.95" customHeight="1" x14ac:dyDescent="0.2">
      <c r="A9" s="289" t="s">
        <v>820</v>
      </c>
      <c r="C9" s="53"/>
    </row>
    <row r="10" spans="1:11" ht="9" customHeight="1" x14ac:dyDescent="0.15">
      <c r="A10" s="40"/>
      <c r="E10" s="44"/>
      <c r="F10" s="46"/>
      <c r="G10" s="46"/>
      <c r="H10" s="46"/>
      <c r="I10" s="46"/>
      <c r="J10" s="46"/>
      <c r="K10" s="45"/>
    </row>
    <row r="11" spans="1:11" ht="9" customHeight="1" x14ac:dyDescent="0.15">
      <c r="A11" s="40"/>
      <c r="E11" s="44"/>
      <c r="F11" s="46"/>
      <c r="G11" s="46"/>
      <c r="H11" s="46"/>
      <c r="I11" s="46"/>
      <c r="J11" s="46"/>
      <c r="K11" s="45"/>
    </row>
    <row r="12" spans="1:11" ht="9" customHeight="1" x14ac:dyDescent="0.15">
      <c r="A12" s="47"/>
    </row>
    <row r="13" spans="1:11" ht="9" customHeight="1" x14ac:dyDescent="0.2">
      <c r="C13" s="48"/>
    </row>
    <row r="14" spans="1:11" ht="9.6" customHeight="1" x14ac:dyDescent="0.2">
      <c r="A14" s="27" t="s">
        <v>1011</v>
      </c>
    </row>
    <row r="15" spans="1:11" ht="12.95" customHeight="1" x14ac:dyDescent="0.2">
      <c r="A15" s="731" t="s">
        <v>157</v>
      </c>
      <c r="B15" s="732" t="s">
        <v>158</v>
      </c>
      <c r="C15" s="733"/>
    </row>
    <row r="16" spans="1:11" ht="12.95" customHeight="1" x14ac:dyDescent="0.2">
      <c r="A16" s="731"/>
      <c r="B16" s="611">
        <v>2014</v>
      </c>
      <c r="C16" s="451">
        <v>2015</v>
      </c>
    </row>
    <row r="17" spans="1:3" ht="9" customHeight="1" x14ac:dyDescent="0.2">
      <c r="A17" s="201" t="s">
        <v>141</v>
      </c>
      <c r="B17" s="267">
        <v>66.154738964674564</v>
      </c>
      <c r="C17" s="267">
        <v>66.5</v>
      </c>
    </row>
    <row r="18" spans="1:3" ht="9" customHeight="1" x14ac:dyDescent="0.2">
      <c r="A18" s="143" t="s">
        <v>142</v>
      </c>
      <c r="B18" s="268">
        <v>75.686713488275899</v>
      </c>
      <c r="C18" s="268">
        <v>76.099999999999994</v>
      </c>
    </row>
    <row r="19" spans="1:3" ht="9" customHeight="1" x14ac:dyDescent="0.2">
      <c r="A19" s="452" t="s">
        <v>336</v>
      </c>
      <c r="B19" s="462">
        <v>70.840200361240491</v>
      </c>
      <c r="C19" s="462">
        <v>71.2</v>
      </c>
    </row>
    <row r="20" spans="1:3" ht="6.95" customHeight="1" x14ac:dyDescent="0.2">
      <c r="A20" s="304" t="s">
        <v>820</v>
      </c>
      <c r="B20" s="53"/>
      <c r="C20" s="53"/>
    </row>
    <row r="21" spans="1:3" ht="6" customHeight="1" x14ac:dyDescent="0.2">
      <c r="A21" s="289"/>
    </row>
    <row r="24" spans="1:3" s="28" customFormat="1" ht="9.6" customHeight="1" x14ac:dyDescent="0.2">
      <c r="A24" s="27" t="s">
        <v>1006</v>
      </c>
    </row>
    <row r="25" spans="1:3" ht="12.95" customHeight="1" x14ac:dyDescent="0.2">
      <c r="A25" s="731" t="s">
        <v>681</v>
      </c>
      <c r="B25" s="732" t="s">
        <v>433</v>
      </c>
      <c r="C25" s="733"/>
    </row>
    <row r="26" spans="1:3" ht="12.95" customHeight="1" x14ac:dyDescent="0.2">
      <c r="A26" s="731"/>
      <c r="B26" s="599">
        <v>2014</v>
      </c>
      <c r="C26" s="451">
        <v>2015</v>
      </c>
    </row>
    <row r="27" spans="1:3" ht="9" customHeight="1" x14ac:dyDescent="0.2">
      <c r="A27" s="201" t="s">
        <v>677</v>
      </c>
      <c r="B27" s="267">
        <v>24.480828805201455</v>
      </c>
      <c r="C27" s="267">
        <v>19.910568471397603</v>
      </c>
    </row>
    <row r="28" spans="1:3" ht="9" customHeight="1" x14ac:dyDescent="0.2">
      <c r="A28" s="201" t="s">
        <v>678</v>
      </c>
      <c r="B28" s="267">
        <v>5.3495857423854094</v>
      </c>
      <c r="C28" s="267">
        <v>6.3981850711937032</v>
      </c>
    </row>
    <row r="29" spans="1:3" ht="9" customHeight="1" x14ac:dyDescent="0.2">
      <c r="A29" s="201" t="s">
        <v>679</v>
      </c>
      <c r="B29" s="267">
        <v>9.9292145456537177</v>
      </c>
      <c r="C29" s="267">
        <v>9.1005916226098194</v>
      </c>
    </row>
    <row r="30" spans="1:3" ht="9" customHeight="1" x14ac:dyDescent="0.2">
      <c r="A30" s="201" t="s">
        <v>680</v>
      </c>
      <c r="B30" s="267">
        <v>18.023387874970396</v>
      </c>
      <c r="C30" s="267">
        <v>19.029314641717239</v>
      </c>
    </row>
    <row r="31" spans="1:3" ht="9" customHeight="1" x14ac:dyDescent="0.2">
      <c r="A31" s="201" t="s">
        <v>265</v>
      </c>
      <c r="B31" s="267">
        <v>42.207075645711875</v>
      </c>
      <c r="C31" s="267">
        <v>45.561340193081634</v>
      </c>
    </row>
    <row r="32" spans="1:3" s="24" customFormat="1" ht="9" customHeight="1" x14ac:dyDescent="0.2">
      <c r="A32" s="512" t="s">
        <v>219</v>
      </c>
      <c r="B32" s="513">
        <v>100</v>
      </c>
      <c r="C32" s="513">
        <v>100</v>
      </c>
    </row>
    <row r="33" spans="1:3" ht="6.95" customHeight="1" x14ac:dyDescent="0.2">
      <c r="A33" s="289" t="s">
        <v>820</v>
      </c>
      <c r="C33" s="53"/>
    </row>
    <row r="36" spans="1:3" ht="9.6" customHeight="1" x14ac:dyDescent="0.2">
      <c r="A36" s="302" t="s">
        <v>1017</v>
      </c>
      <c r="B36" s="53"/>
    </row>
    <row r="37" spans="1:3" ht="9" customHeight="1" x14ac:dyDescent="0.2">
      <c r="A37" s="731" t="s">
        <v>1012</v>
      </c>
      <c r="B37" s="732" t="s">
        <v>433</v>
      </c>
      <c r="C37" s="733"/>
    </row>
    <row r="38" spans="1:3" ht="9" customHeight="1" x14ac:dyDescent="0.2">
      <c r="A38" s="731"/>
      <c r="B38" s="611">
        <v>2014</v>
      </c>
      <c r="C38" s="611">
        <v>2015</v>
      </c>
    </row>
    <row r="39" spans="1:3" ht="9" customHeight="1" x14ac:dyDescent="0.2">
      <c r="A39" s="201" t="s">
        <v>1013</v>
      </c>
      <c r="B39" s="267">
        <v>25.4</v>
      </c>
      <c r="C39" s="267">
        <v>30.3</v>
      </c>
    </row>
    <row r="40" spans="1:3" ht="9" customHeight="1" x14ac:dyDescent="0.2">
      <c r="A40" s="201" t="s">
        <v>1014</v>
      </c>
      <c r="B40" s="267">
        <v>9.6</v>
      </c>
      <c r="C40" s="267">
        <v>7.2</v>
      </c>
    </row>
    <row r="41" spans="1:3" ht="9" customHeight="1" x14ac:dyDescent="0.2">
      <c r="A41" s="233" t="s">
        <v>1015</v>
      </c>
      <c r="B41" s="267">
        <v>32.799999999999997</v>
      </c>
      <c r="C41" s="267">
        <v>29.2</v>
      </c>
    </row>
    <row r="42" spans="1:3" ht="9" customHeight="1" x14ac:dyDescent="0.2">
      <c r="A42" s="452" t="s">
        <v>1016</v>
      </c>
      <c r="B42" s="461">
        <v>32.200000000000003</v>
      </c>
      <c r="C42" s="461">
        <v>33.299999999999997</v>
      </c>
    </row>
    <row r="43" spans="1:3" ht="9" customHeight="1" x14ac:dyDescent="0.2">
      <c r="A43" s="289" t="s">
        <v>820</v>
      </c>
      <c r="C43" s="53"/>
    </row>
  </sheetData>
  <mergeCells count="8">
    <mergeCell ref="A37:A38"/>
    <mergeCell ref="B37:C37"/>
    <mergeCell ref="B2:C2"/>
    <mergeCell ref="A2:A3"/>
    <mergeCell ref="A25:A26"/>
    <mergeCell ref="B25:C25"/>
    <mergeCell ref="A15:A16"/>
    <mergeCell ref="B15:C15"/>
  </mergeCells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="200" zoomScaleNormal="200" workbookViewId="0">
      <selection activeCell="C24" sqref="C24"/>
    </sheetView>
  </sheetViews>
  <sheetFormatPr defaultColWidth="9.140625" defaultRowHeight="9" customHeight="1" x14ac:dyDescent="0.15"/>
  <cols>
    <col min="1" max="1" width="15.140625" style="22" customWidth="1"/>
    <col min="2" max="6" width="8.85546875" style="22" customWidth="1"/>
    <col min="7" max="10" width="9.140625" style="35"/>
    <col min="11" max="16384" width="9.140625" style="22"/>
  </cols>
  <sheetData>
    <row r="1" spans="1:10" ht="9.6" customHeight="1" x14ac:dyDescent="0.15">
      <c r="A1" s="27" t="s">
        <v>1003</v>
      </c>
      <c r="B1" s="35"/>
      <c r="C1" s="35"/>
      <c r="D1" s="35"/>
      <c r="E1" s="35"/>
      <c r="F1" s="35"/>
    </row>
    <row r="2" spans="1:10" ht="12.95" customHeight="1" x14ac:dyDescent="0.15">
      <c r="A2" s="731" t="s">
        <v>558</v>
      </c>
      <c r="B2" s="732" t="s">
        <v>557</v>
      </c>
      <c r="C2" s="732"/>
      <c r="D2" s="732"/>
      <c r="E2" s="732"/>
      <c r="F2" s="733"/>
      <c r="G2" s="36"/>
      <c r="H2" s="36"/>
      <c r="I2" s="36"/>
      <c r="J2" s="36"/>
    </row>
    <row r="3" spans="1:10" ht="12.95" customHeight="1" x14ac:dyDescent="0.15">
      <c r="A3" s="731"/>
      <c r="B3" s="598">
        <v>2011</v>
      </c>
      <c r="C3" s="598">
        <v>2012</v>
      </c>
      <c r="D3" s="598">
        <v>2013</v>
      </c>
      <c r="E3" s="599">
        <v>2014</v>
      </c>
      <c r="F3" s="451">
        <v>2015</v>
      </c>
    </row>
    <row r="4" spans="1:10" ht="10.9" customHeight="1" x14ac:dyDescent="0.15">
      <c r="A4" s="736" t="s">
        <v>544</v>
      </c>
      <c r="B4" s="736"/>
      <c r="C4" s="736"/>
      <c r="D4" s="736"/>
      <c r="E4" s="736"/>
      <c r="F4" s="736"/>
      <c r="H4" s="37"/>
      <c r="I4" s="37"/>
    </row>
    <row r="5" spans="1:10" ht="9" customHeight="1" x14ac:dyDescent="0.15">
      <c r="A5" s="266" t="s">
        <v>516</v>
      </c>
      <c r="B5" s="525">
        <v>86.16</v>
      </c>
      <c r="C5" s="525">
        <v>84.526338886137111</v>
      </c>
      <c r="D5" s="525">
        <v>88.025925496304652</v>
      </c>
      <c r="E5" s="525">
        <v>87.643132174238929</v>
      </c>
      <c r="F5" s="525">
        <v>87.96</v>
      </c>
      <c r="H5" s="38"/>
      <c r="I5" s="38"/>
    </row>
    <row r="6" spans="1:10" ht="9" customHeight="1" x14ac:dyDescent="0.15">
      <c r="A6" s="266" t="s">
        <v>517</v>
      </c>
      <c r="B6" s="525">
        <v>13.84</v>
      </c>
      <c r="C6" s="525">
        <v>15.473661113862891</v>
      </c>
      <c r="D6" s="525">
        <v>11.974074503695356</v>
      </c>
      <c r="E6" s="525">
        <v>12.356867825761071</v>
      </c>
      <c r="F6" s="525">
        <v>12.04</v>
      </c>
      <c r="H6" s="38"/>
      <c r="I6" s="38"/>
    </row>
    <row r="7" spans="1:10" ht="10.9" customHeight="1" x14ac:dyDescent="0.15">
      <c r="A7" s="735" t="s">
        <v>545</v>
      </c>
      <c r="B7" s="735"/>
      <c r="C7" s="735"/>
      <c r="D7" s="735"/>
      <c r="E7" s="735"/>
      <c r="F7" s="735"/>
      <c r="H7" s="38"/>
      <c r="I7" s="38"/>
    </row>
    <row r="8" spans="1:10" ht="9" customHeight="1" x14ac:dyDescent="0.15">
      <c r="A8" s="266" t="s">
        <v>542</v>
      </c>
      <c r="B8" s="525">
        <v>93.95</v>
      </c>
      <c r="C8" s="525">
        <v>94.373115392302537</v>
      </c>
      <c r="D8" s="525">
        <v>94.984236734829153</v>
      </c>
      <c r="E8" s="525">
        <v>95.17758161782929</v>
      </c>
      <c r="F8" s="525">
        <v>96.41</v>
      </c>
      <c r="G8" s="39"/>
      <c r="H8" s="38"/>
      <c r="I8" s="38"/>
    </row>
    <row r="9" spans="1:10" ht="9" customHeight="1" x14ac:dyDescent="0.15">
      <c r="A9" s="266" t="s">
        <v>543</v>
      </c>
      <c r="B9" s="525">
        <v>6.05</v>
      </c>
      <c r="C9" s="525">
        <v>5.6268846076974546</v>
      </c>
      <c r="D9" s="525">
        <v>5.0157632651708477</v>
      </c>
      <c r="E9" s="525">
        <v>4.8224183821707127</v>
      </c>
      <c r="F9" s="525">
        <v>3.59</v>
      </c>
      <c r="H9" s="38"/>
      <c r="I9" s="38"/>
    </row>
    <row r="10" spans="1:10" ht="10.9" customHeight="1" x14ac:dyDescent="0.15">
      <c r="A10" s="735" t="s">
        <v>498</v>
      </c>
      <c r="B10" s="735"/>
      <c r="C10" s="735"/>
      <c r="D10" s="735"/>
      <c r="E10" s="735"/>
      <c r="F10" s="735"/>
      <c r="H10" s="38"/>
      <c r="I10" s="38"/>
    </row>
    <row r="11" spans="1:10" ht="9" customHeight="1" x14ac:dyDescent="0.15">
      <c r="A11" s="266" t="s">
        <v>542</v>
      </c>
      <c r="B11" s="525">
        <v>99.81</v>
      </c>
      <c r="C11" s="525">
        <v>99.872259443676853</v>
      </c>
      <c r="D11" s="525">
        <v>99.623628740927316</v>
      </c>
      <c r="E11" s="525">
        <v>99.577982982307319</v>
      </c>
      <c r="F11" s="525">
        <v>99.88</v>
      </c>
    </row>
    <row r="12" spans="1:10" ht="9" customHeight="1" x14ac:dyDescent="0.15">
      <c r="A12" s="266" t="s">
        <v>543</v>
      </c>
      <c r="B12" s="525">
        <v>0.19</v>
      </c>
      <c r="C12" s="525">
        <v>0.12774055632315753</v>
      </c>
      <c r="D12" s="525">
        <v>0.37637125907268087</v>
      </c>
      <c r="E12" s="525">
        <v>0.42201701769267808</v>
      </c>
      <c r="F12" s="525">
        <v>0.12</v>
      </c>
    </row>
    <row r="13" spans="1:10" ht="10.9" customHeight="1" x14ac:dyDescent="0.15">
      <c r="A13" s="735" t="s">
        <v>546</v>
      </c>
      <c r="B13" s="735"/>
      <c r="C13" s="735"/>
      <c r="D13" s="735"/>
      <c r="E13" s="735"/>
      <c r="F13" s="735"/>
    </row>
    <row r="14" spans="1:10" ht="9" customHeight="1" x14ac:dyDescent="0.15">
      <c r="A14" s="274" t="s">
        <v>542</v>
      </c>
      <c r="B14" s="526">
        <v>82.11</v>
      </c>
      <c r="C14" s="526">
        <v>86.763753834389149</v>
      </c>
      <c r="D14" s="526">
        <v>86.144379909190334</v>
      </c>
      <c r="E14" s="526">
        <v>90.295220498602674</v>
      </c>
      <c r="F14" s="526">
        <v>86.59</v>
      </c>
    </row>
    <row r="15" spans="1:10" ht="9" customHeight="1" x14ac:dyDescent="0.15">
      <c r="A15" s="460" t="s">
        <v>543</v>
      </c>
      <c r="B15" s="527">
        <v>17.89</v>
      </c>
      <c r="C15" s="527">
        <v>13.236246165610851</v>
      </c>
      <c r="D15" s="527">
        <v>13.855620090809664</v>
      </c>
      <c r="E15" s="527">
        <v>9.7047795013973204</v>
      </c>
      <c r="F15" s="527">
        <v>13.41</v>
      </c>
    </row>
    <row r="16" spans="1:10" s="25" customFormat="1" ht="6.95" customHeight="1" x14ac:dyDescent="0.2">
      <c r="A16" s="289" t="s">
        <v>819</v>
      </c>
      <c r="C16" s="53"/>
    </row>
    <row r="17" spans="4:7" ht="9" customHeight="1" x14ac:dyDescent="0.2">
      <c r="D17" s="34"/>
    </row>
    <row r="18" spans="4:7" ht="9" customHeight="1" x14ac:dyDescent="0.15">
      <c r="F18" s="37"/>
      <c r="G18" s="37"/>
    </row>
  </sheetData>
  <mergeCells count="6">
    <mergeCell ref="A7:F7"/>
    <mergeCell ref="A10:F10"/>
    <mergeCell ref="A13:F13"/>
    <mergeCell ref="A2:A3"/>
    <mergeCell ref="B2:F2"/>
    <mergeCell ref="A4:F4"/>
  </mergeCells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2"/>
  <sheetViews>
    <sheetView zoomScale="200" zoomScaleNormal="200" workbookViewId="0">
      <selection activeCell="C24" sqref="C24"/>
    </sheetView>
  </sheetViews>
  <sheetFormatPr defaultColWidth="9.140625" defaultRowHeight="9" customHeight="1" x14ac:dyDescent="0.15"/>
  <cols>
    <col min="1" max="1" width="5.85546875" style="22" customWidth="1"/>
    <col min="2" max="2" width="6" style="22" customWidth="1"/>
    <col min="3" max="4" width="7.28515625" style="22" customWidth="1"/>
    <col min="5" max="5" width="5.5703125" style="22" customWidth="1"/>
    <col min="6" max="6" width="6.7109375" style="22" customWidth="1"/>
    <col min="7" max="7" width="5.7109375" style="22" customWidth="1"/>
    <col min="8" max="8" width="5" style="22" customWidth="1"/>
    <col min="9" max="9" width="4.85546875" style="22" customWidth="1"/>
    <col min="10" max="10" width="5" style="22" customWidth="1"/>
    <col min="11" max="16384" width="9.140625" style="22"/>
  </cols>
  <sheetData>
    <row r="1" spans="1:10" ht="9.6" customHeight="1" x14ac:dyDescent="0.15">
      <c r="A1" s="27" t="s">
        <v>884</v>
      </c>
      <c r="J1" s="35"/>
    </row>
    <row r="2" spans="1:10" ht="9.6" customHeight="1" x14ac:dyDescent="0.15">
      <c r="A2" s="33" t="s">
        <v>1004</v>
      </c>
    </row>
    <row r="3" spans="1:10" ht="12.95" customHeight="1" x14ac:dyDescent="0.15">
      <c r="A3" s="737" t="s">
        <v>342</v>
      </c>
      <c r="B3" s="738" t="s">
        <v>561</v>
      </c>
      <c r="C3" s="738"/>
      <c r="D3" s="738"/>
      <c r="E3" s="738"/>
      <c r="F3" s="738"/>
      <c r="G3" s="738"/>
      <c r="H3" s="738"/>
      <c r="I3" s="738"/>
      <c r="J3" s="739"/>
    </row>
    <row r="4" spans="1:10" ht="12.95" customHeight="1" x14ac:dyDescent="0.15">
      <c r="A4" s="737"/>
      <c r="B4" s="732" t="s">
        <v>559</v>
      </c>
      <c r="C4" s="732"/>
      <c r="D4" s="738"/>
      <c r="E4" s="738"/>
      <c r="F4" s="732" t="s">
        <v>560</v>
      </c>
      <c r="G4" s="738"/>
      <c r="H4" s="738"/>
      <c r="I4" s="738"/>
      <c r="J4" s="739"/>
    </row>
    <row r="5" spans="1:10" ht="12.95" customHeight="1" x14ac:dyDescent="0.15">
      <c r="A5" s="737"/>
      <c r="B5" s="740" t="s">
        <v>498</v>
      </c>
      <c r="C5" s="740" t="s">
        <v>546</v>
      </c>
      <c r="D5" s="740"/>
      <c r="E5" s="740"/>
      <c r="F5" s="740" t="s">
        <v>665</v>
      </c>
      <c r="G5" s="740" t="s">
        <v>499</v>
      </c>
      <c r="H5" s="740" t="s">
        <v>453</v>
      </c>
      <c r="I5" s="740" t="s">
        <v>497</v>
      </c>
      <c r="J5" s="741" t="s">
        <v>706</v>
      </c>
    </row>
    <row r="6" spans="1:10" ht="18" customHeight="1" x14ac:dyDescent="0.15">
      <c r="A6" s="737"/>
      <c r="B6" s="740"/>
      <c r="C6" s="463" t="s">
        <v>707</v>
      </c>
      <c r="D6" s="463" t="s">
        <v>708</v>
      </c>
      <c r="E6" s="463" t="s">
        <v>709</v>
      </c>
      <c r="F6" s="740"/>
      <c r="G6" s="740"/>
      <c r="H6" s="740"/>
      <c r="I6" s="740"/>
      <c r="J6" s="741"/>
    </row>
    <row r="7" spans="1:10" ht="11.1" customHeight="1" x14ac:dyDescent="0.15">
      <c r="A7" s="610">
        <v>2014</v>
      </c>
      <c r="B7" s="612">
        <v>99.577982982307319</v>
      </c>
      <c r="C7" s="612">
        <v>10.548007584015538</v>
      </c>
      <c r="D7" s="612">
        <v>0.78348683375410788</v>
      </c>
      <c r="E7" s="612">
        <v>78.963726080833027</v>
      </c>
      <c r="F7" s="612">
        <v>30.740751188276612</v>
      </c>
      <c r="G7" s="612">
        <v>95.418863727491242</v>
      </c>
      <c r="H7" s="612">
        <v>6.0281237218092834</v>
      </c>
      <c r="I7" s="612">
        <v>96.081961366654099</v>
      </c>
      <c r="J7" s="612">
        <v>29.174180497151962</v>
      </c>
    </row>
    <row r="8" spans="1:10" ht="9" customHeight="1" x14ac:dyDescent="0.15">
      <c r="A8" s="464">
        <v>2015</v>
      </c>
      <c r="B8" s="524">
        <v>99.88</v>
      </c>
      <c r="C8" s="524">
        <v>9.6999999999999993</v>
      </c>
      <c r="D8" s="524">
        <v>0.66</v>
      </c>
      <c r="E8" s="524">
        <v>76.23</v>
      </c>
      <c r="F8" s="524">
        <v>26.95</v>
      </c>
      <c r="G8" s="524">
        <v>95.69</v>
      </c>
      <c r="H8" s="524">
        <v>6.71</v>
      </c>
      <c r="I8" s="524">
        <v>96.41</v>
      </c>
      <c r="J8" s="524">
        <v>30.24</v>
      </c>
    </row>
    <row r="9" spans="1:10" s="25" customFormat="1" ht="6.95" customHeight="1" x14ac:dyDescent="0.2">
      <c r="A9" s="304" t="s">
        <v>818</v>
      </c>
      <c r="C9" s="53"/>
      <c r="D9" s="53"/>
      <c r="E9" s="53"/>
      <c r="F9" s="53"/>
      <c r="G9" s="53"/>
      <c r="H9" s="53"/>
      <c r="I9" s="53"/>
    </row>
    <row r="10" spans="1:10" ht="9" customHeight="1" x14ac:dyDescent="0.2">
      <c r="D10" s="34"/>
    </row>
    <row r="22" spans="12:12" ht="9" customHeight="1" x14ac:dyDescent="0.15">
      <c r="L22" s="27"/>
    </row>
  </sheetData>
  <mergeCells count="11">
    <mergeCell ref="A3:A6"/>
    <mergeCell ref="B3:J3"/>
    <mergeCell ref="B4:E4"/>
    <mergeCell ref="F4:J4"/>
    <mergeCell ref="B5:B6"/>
    <mergeCell ref="C5:E5"/>
    <mergeCell ref="F5:F6"/>
    <mergeCell ref="G5:G6"/>
    <mergeCell ref="H5:H6"/>
    <mergeCell ref="I5:I6"/>
    <mergeCell ref="J5:J6"/>
  </mergeCells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6"/>
  <sheetViews>
    <sheetView zoomScale="200" zoomScaleNormal="200" workbookViewId="0">
      <selection activeCell="D27" sqref="D27"/>
    </sheetView>
  </sheetViews>
  <sheetFormatPr defaultColWidth="9.140625" defaultRowHeight="9" customHeight="1" x14ac:dyDescent="0.2"/>
  <cols>
    <col min="1" max="1" width="12.42578125" style="25" customWidth="1"/>
    <col min="2" max="5" width="11.7109375" style="25" customWidth="1"/>
    <col min="6" max="16384" width="9.140625" style="25"/>
  </cols>
  <sheetData>
    <row r="1" spans="1:5" s="28" customFormat="1" ht="9.6" customHeight="1" x14ac:dyDescent="0.2">
      <c r="A1" s="302" t="s">
        <v>1022</v>
      </c>
      <c r="B1" s="301"/>
      <c r="D1" s="301"/>
      <c r="E1" s="301"/>
    </row>
    <row r="2" spans="1:5" ht="12.95" customHeight="1" x14ac:dyDescent="0.2">
      <c r="A2" s="731" t="s">
        <v>62</v>
      </c>
      <c r="B2" s="732" t="s">
        <v>715</v>
      </c>
      <c r="C2" s="732"/>
      <c r="D2" s="732"/>
      <c r="E2" s="733"/>
    </row>
    <row r="3" spans="1:5" ht="12.95" customHeight="1" x14ac:dyDescent="0.2">
      <c r="A3" s="731"/>
      <c r="B3" s="450" t="s">
        <v>159</v>
      </c>
      <c r="C3" s="456" t="s">
        <v>160</v>
      </c>
      <c r="D3" s="456" t="s">
        <v>161</v>
      </c>
      <c r="E3" s="457" t="s">
        <v>249</v>
      </c>
    </row>
    <row r="4" spans="1:5" ht="9" customHeight="1" x14ac:dyDescent="0.2">
      <c r="A4" s="191">
        <v>1991</v>
      </c>
      <c r="B4" s="300">
        <v>0.37</v>
      </c>
      <c r="C4" s="299">
        <v>0.52700000000000002</v>
      </c>
      <c r="D4" s="299">
        <v>0.55200000000000005</v>
      </c>
      <c r="E4" s="269">
        <v>0.17399999999999999</v>
      </c>
    </row>
    <row r="5" spans="1:5" ht="9" customHeight="1" x14ac:dyDescent="0.2">
      <c r="A5" s="191">
        <v>2000</v>
      </c>
      <c r="B5" s="300">
        <v>0.47099999999999997</v>
      </c>
      <c r="C5" s="299">
        <v>0.57399999999999995</v>
      </c>
      <c r="D5" s="299">
        <v>0.64700000000000002</v>
      </c>
      <c r="E5" s="299">
        <v>0.28199999999999997</v>
      </c>
    </row>
    <row r="6" spans="1:5" ht="9" customHeight="1" x14ac:dyDescent="0.2">
      <c r="A6" s="191">
        <v>2010</v>
      </c>
      <c r="B6" s="300">
        <v>0.63100000000000001</v>
      </c>
      <c r="C6" s="299">
        <v>0.64100000000000001</v>
      </c>
      <c r="D6" s="299">
        <v>0.755</v>
      </c>
      <c r="E6" s="299">
        <v>0.52</v>
      </c>
    </row>
    <row r="7" spans="1:5" ht="9" customHeight="1" x14ac:dyDescent="0.2">
      <c r="A7" s="465">
        <v>2014</v>
      </c>
      <c r="B7" s="466">
        <v>0.66700000000000004</v>
      </c>
      <c r="C7" s="467">
        <v>0.63400000000000001</v>
      </c>
      <c r="D7" s="467">
        <v>0.76400000000000001</v>
      </c>
      <c r="E7" s="467">
        <v>0.60299999999999998</v>
      </c>
    </row>
    <row r="8" spans="1:5" ht="6.95" customHeight="1" x14ac:dyDescent="0.2">
      <c r="A8" s="289" t="s">
        <v>1021</v>
      </c>
      <c r="B8" s="53"/>
      <c r="E8" s="53"/>
    </row>
    <row r="9" spans="1:5" ht="6" customHeight="1" x14ac:dyDescent="0.2">
      <c r="A9" s="31"/>
    </row>
    <row r="17" spans="1:6" ht="9" customHeight="1" x14ac:dyDescent="0.2">
      <c r="F17" s="28"/>
    </row>
    <row r="24" spans="1:6" ht="6.95" customHeight="1" x14ac:dyDescent="0.2">
      <c r="A24" s="289"/>
    </row>
    <row r="26" spans="1:6" ht="9" customHeight="1" x14ac:dyDescent="0.2">
      <c r="E26" s="32"/>
    </row>
  </sheetData>
  <mergeCells count="2">
    <mergeCell ref="A2:A3"/>
    <mergeCell ref="B2:E2"/>
  </mergeCells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61"/>
  <sheetViews>
    <sheetView tabSelected="1" topLeftCell="A13" zoomScale="200" zoomScaleNormal="200" workbookViewId="0">
      <selection activeCell="B28" sqref="B28"/>
    </sheetView>
  </sheetViews>
  <sheetFormatPr defaultColWidth="9.140625" defaultRowHeight="9" customHeight="1" x14ac:dyDescent="0.15"/>
  <cols>
    <col min="1" max="1" width="60.7109375" style="25" customWidth="1"/>
    <col min="2" max="16384" width="9.140625" style="22"/>
  </cols>
  <sheetData>
    <row r="1" spans="1:1" ht="18" customHeight="1" x14ac:dyDescent="0.15">
      <c r="A1" s="21" t="s">
        <v>518</v>
      </c>
    </row>
    <row r="2" spans="1:1" ht="8.1" customHeight="1" x14ac:dyDescent="0.15"/>
    <row r="3" spans="1:1" s="23" customFormat="1" ht="11.1" customHeight="1" x14ac:dyDescent="0.15">
      <c r="A3" s="315" t="s">
        <v>522</v>
      </c>
    </row>
    <row r="4" spans="1:1" ht="8.1" customHeight="1" x14ac:dyDescent="0.15"/>
    <row r="5" spans="1:1" s="25" customFormat="1" ht="9.9499999999999993" customHeight="1" x14ac:dyDescent="0.2">
      <c r="A5" s="271" t="s">
        <v>710</v>
      </c>
    </row>
    <row r="6" spans="1:1" s="25" customFormat="1" ht="9.9499999999999993" customHeight="1" x14ac:dyDescent="0.2">
      <c r="A6" s="270" t="s">
        <v>489</v>
      </c>
    </row>
    <row r="7" spans="1:1" s="25" customFormat="1" ht="9.9499999999999993" customHeight="1" x14ac:dyDescent="0.2">
      <c r="A7" s="271" t="s">
        <v>481</v>
      </c>
    </row>
    <row r="8" spans="1:1" s="25" customFormat="1" ht="9.9499999999999993" customHeight="1" x14ac:dyDescent="0.2">
      <c r="A8" s="270" t="s">
        <v>470</v>
      </c>
    </row>
    <row r="9" spans="1:1" s="25" customFormat="1" ht="9.9499999999999993" customHeight="1" x14ac:dyDescent="0.2">
      <c r="A9" s="271" t="s">
        <v>1066</v>
      </c>
    </row>
    <row r="10" spans="1:1" s="25" customFormat="1" ht="9.9499999999999993" customHeight="1" x14ac:dyDescent="0.2">
      <c r="A10" s="270" t="s">
        <v>506</v>
      </c>
    </row>
    <row r="11" spans="1:1" s="26" customFormat="1" ht="9.9499999999999993" customHeight="1" x14ac:dyDescent="0.2">
      <c r="A11" s="271" t="s">
        <v>562</v>
      </c>
    </row>
    <row r="12" spans="1:1" s="26" customFormat="1" ht="9.9499999999999993" customHeight="1" x14ac:dyDescent="0.2">
      <c r="A12" s="270" t="s">
        <v>590</v>
      </c>
    </row>
    <row r="13" spans="1:1" s="26" customFormat="1" ht="9.9499999999999993" customHeight="1" x14ac:dyDescent="0.2">
      <c r="A13" s="271" t="s">
        <v>464</v>
      </c>
    </row>
    <row r="14" spans="1:1" s="26" customFormat="1" ht="9.9499999999999993" customHeight="1" x14ac:dyDescent="0.2">
      <c r="A14" s="270" t="s">
        <v>488</v>
      </c>
    </row>
    <row r="15" spans="1:1" s="26" customFormat="1" ht="9.9499999999999993" customHeight="1" x14ac:dyDescent="0.2">
      <c r="A15" s="271" t="s">
        <v>511</v>
      </c>
    </row>
    <row r="16" spans="1:1" s="26" customFormat="1" ht="9.9499999999999993" customHeight="1" x14ac:dyDescent="0.2">
      <c r="A16" s="270" t="s">
        <v>647</v>
      </c>
    </row>
    <row r="17" spans="1:1" s="26" customFormat="1" ht="9.9499999999999993" customHeight="1" x14ac:dyDescent="0.2">
      <c r="A17" s="271" t="s">
        <v>648</v>
      </c>
    </row>
    <row r="18" spans="1:1" s="26" customFormat="1" ht="9.9499999999999993" customHeight="1" x14ac:dyDescent="0.2">
      <c r="A18" s="270" t="s">
        <v>589</v>
      </c>
    </row>
    <row r="19" spans="1:1" s="26" customFormat="1" ht="9.9499999999999993" customHeight="1" x14ac:dyDescent="0.2">
      <c r="A19" s="271" t="s">
        <v>480</v>
      </c>
    </row>
    <row r="20" spans="1:1" s="26" customFormat="1" ht="9.9499999999999993" customHeight="1" x14ac:dyDescent="0.2">
      <c r="A20" s="270" t="s">
        <v>512</v>
      </c>
    </row>
    <row r="21" spans="1:1" s="26" customFormat="1" ht="9.9499999999999993" customHeight="1" x14ac:dyDescent="0.2">
      <c r="A21" s="271" t="s">
        <v>1067</v>
      </c>
    </row>
    <row r="22" spans="1:1" s="26" customFormat="1" ht="9.9499999999999993" customHeight="1" x14ac:dyDescent="0.2">
      <c r="A22" s="271" t="s">
        <v>492</v>
      </c>
    </row>
    <row r="23" spans="1:1" s="26" customFormat="1" ht="9.9499999999999993" customHeight="1" x14ac:dyDescent="0.2">
      <c r="A23" s="270" t="s">
        <v>491</v>
      </c>
    </row>
    <row r="24" spans="1:1" s="26" customFormat="1" ht="9.9499999999999993" customHeight="1" x14ac:dyDescent="0.2">
      <c r="A24" s="271" t="s">
        <v>563</v>
      </c>
    </row>
    <row r="25" spans="1:1" s="26" customFormat="1" ht="9.9499999999999993" customHeight="1" x14ac:dyDescent="0.2">
      <c r="A25" s="270" t="s">
        <v>460</v>
      </c>
    </row>
    <row r="26" spans="1:1" s="26" customFormat="1" ht="9.9499999999999993" customHeight="1" x14ac:dyDescent="0.2">
      <c r="A26" s="271" t="s">
        <v>496</v>
      </c>
    </row>
    <row r="27" spans="1:1" s="26" customFormat="1" ht="9.9499999999999993" customHeight="1" x14ac:dyDescent="0.2">
      <c r="A27" s="270" t="s">
        <v>487</v>
      </c>
    </row>
    <row r="28" spans="1:1" s="26" customFormat="1" ht="9.9499999999999993" customHeight="1" x14ac:dyDescent="0.2">
      <c r="A28" s="271" t="s">
        <v>508</v>
      </c>
    </row>
    <row r="29" spans="1:1" s="26" customFormat="1" ht="9.9499999999999993" customHeight="1" x14ac:dyDescent="0.2">
      <c r="A29" s="270" t="s">
        <v>476</v>
      </c>
    </row>
    <row r="30" spans="1:1" s="26" customFormat="1" ht="9.9499999999999993" customHeight="1" x14ac:dyDescent="0.2">
      <c r="A30" s="271" t="s">
        <v>494</v>
      </c>
    </row>
    <row r="31" spans="1:1" s="26" customFormat="1" ht="9.9499999999999993" customHeight="1" x14ac:dyDescent="0.2">
      <c r="A31" s="270" t="s">
        <v>500</v>
      </c>
    </row>
    <row r="32" spans="1:1" s="26" customFormat="1" ht="9.9499999999999993" customHeight="1" x14ac:dyDescent="0.2">
      <c r="A32" s="271" t="s">
        <v>564</v>
      </c>
    </row>
    <row r="33" spans="1:1" s="26" customFormat="1" ht="9.9499999999999993" customHeight="1" x14ac:dyDescent="0.2">
      <c r="A33" s="270" t="s">
        <v>504</v>
      </c>
    </row>
    <row r="34" spans="1:1" s="26" customFormat="1" ht="9.9499999999999993" customHeight="1" x14ac:dyDescent="0.2">
      <c r="A34" s="271" t="s">
        <v>503</v>
      </c>
    </row>
    <row r="35" spans="1:1" s="26" customFormat="1" ht="9.9499999999999993" customHeight="1" x14ac:dyDescent="0.2">
      <c r="A35" s="270" t="s">
        <v>482</v>
      </c>
    </row>
    <row r="36" spans="1:1" s="26" customFormat="1" ht="9.9499999999999993" customHeight="1" x14ac:dyDescent="0.2">
      <c r="A36" s="271" t="s">
        <v>505</v>
      </c>
    </row>
    <row r="37" spans="1:1" s="26" customFormat="1" ht="9.9499999999999993" customHeight="1" x14ac:dyDescent="0.2">
      <c r="A37" s="270" t="s">
        <v>467</v>
      </c>
    </row>
    <row r="38" spans="1:1" s="26" customFormat="1" ht="9.9499999999999993" customHeight="1" x14ac:dyDescent="0.2">
      <c r="A38" s="271" t="s">
        <v>461</v>
      </c>
    </row>
    <row r="39" spans="1:1" s="26" customFormat="1" ht="9.9499999999999993" customHeight="1" x14ac:dyDescent="0.2">
      <c r="A39" s="270" t="s">
        <v>591</v>
      </c>
    </row>
    <row r="40" spans="1:1" s="26" customFormat="1" ht="9.9499999999999993" customHeight="1" x14ac:dyDescent="0.2">
      <c r="A40" s="271" t="s">
        <v>468</v>
      </c>
    </row>
    <row r="41" spans="1:1" s="26" customFormat="1" ht="9.9499999999999993" customHeight="1" x14ac:dyDescent="0.2">
      <c r="A41" s="270" t="s">
        <v>565</v>
      </c>
    </row>
    <row r="42" spans="1:1" s="26" customFormat="1" ht="9.9499999999999993" customHeight="1" x14ac:dyDescent="0.2">
      <c r="A42" s="271" t="s">
        <v>1068</v>
      </c>
    </row>
    <row r="43" spans="1:1" s="26" customFormat="1" ht="9.9499999999999993" customHeight="1" x14ac:dyDescent="0.2">
      <c r="A43" s="271" t="s">
        <v>1069</v>
      </c>
    </row>
    <row r="44" spans="1:1" s="26" customFormat="1" ht="9.9499999999999993" customHeight="1" x14ac:dyDescent="0.2">
      <c r="A44" s="270" t="s">
        <v>733</v>
      </c>
    </row>
    <row r="45" spans="1:1" s="26" customFormat="1" ht="9.9499999999999993" customHeight="1" x14ac:dyDescent="0.2">
      <c r="A45" s="271" t="s">
        <v>502</v>
      </c>
    </row>
    <row r="46" spans="1:1" s="26" customFormat="1" ht="9.9499999999999993" customHeight="1" x14ac:dyDescent="0.2">
      <c r="A46" s="270" t="s">
        <v>495</v>
      </c>
    </row>
    <row r="47" spans="1:1" s="26" customFormat="1" ht="9.9499999999999993" customHeight="1" x14ac:dyDescent="0.2">
      <c r="A47" s="271" t="s">
        <v>509</v>
      </c>
    </row>
    <row r="48" spans="1:1" s="26" customFormat="1" ht="9.9499999999999993" customHeight="1" x14ac:dyDescent="0.2">
      <c r="A48" s="270" t="s">
        <v>501</v>
      </c>
    </row>
    <row r="49" spans="1:1" s="26" customFormat="1" ht="9.9499999999999993" customHeight="1" x14ac:dyDescent="0.2">
      <c r="A49" s="271" t="s">
        <v>566</v>
      </c>
    </row>
    <row r="50" spans="1:1" s="26" customFormat="1" ht="9.9499999999999993" customHeight="1" x14ac:dyDescent="0.2">
      <c r="A50" s="270" t="s">
        <v>787</v>
      </c>
    </row>
    <row r="51" spans="1:1" s="26" customFormat="1" ht="9.9499999999999993" customHeight="1" x14ac:dyDescent="0.2">
      <c r="A51" s="271" t="s">
        <v>720</v>
      </c>
    </row>
    <row r="52" spans="1:1" s="26" customFormat="1" ht="9.9499999999999993" customHeight="1" x14ac:dyDescent="0.2">
      <c r="A52" s="270" t="s">
        <v>513</v>
      </c>
    </row>
    <row r="53" spans="1:1" s="26" customFormat="1" ht="9.9499999999999993" customHeight="1" x14ac:dyDescent="0.2">
      <c r="A53" s="271" t="s">
        <v>592</v>
      </c>
    </row>
    <row r="54" spans="1:1" s="26" customFormat="1" ht="9.9499999999999993" customHeight="1" x14ac:dyDescent="0.2">
      <c r="A54" s="270" t="s">
        <v>714</v>
      </c>
    </row>
    <row r="55" spans="1:1" s="26" customFormat="1" ht="9.9499999999999993" customHeight="1" x14ac:dyDescent="0.2">
      <c r="A55" s="271" t="s">
        <v>507</v>
      </c>
    </row>
    <row r="56" spans="1:1" s="26" customFormat="1" ht="9.9499999999999993" customHeight="1" x14ac:dyDescent="0.2">
      <c r="A56" s="270" t="s">
        <v>469</v>
      </c>
    </row>
    <row r="57" spans="1:1" s="26" customFormat="1" ht="9.9499999999999993" customHeight="1" x14ac:dyDescent="0.2">
      <c r="A57" s="271" t="s">
        <v>471</v>
      </c>
    </row>
    <row r="58" spans="1:1" s="26" customFormat="1" ht="9.9499999999999993" customHeight="1" x14ac:dyDescent="0.2">
      <c r="A58" s="270" t="s">
        <v>490</v>
      </c>
    </row>
    <row r="59" spans="1:1" s="26" customFormat="1" ht="9.9499999999999993" customHeight="1" x14ac:dyDescent="0.2">
      <c r="A59" s="271" t="s">
        <v>886</v>
      </c>
    </row>
    <row r="60" spans="1:1" s="26" customFormat="1" ht="9.9499999999999993" customHeight="1" x14ac:dyDescent="0.2">
      <c r="A60" s="270" t="s">
        <v>493</v>
      </c>
    </row>
    <row r="61" spans="1:1" ht="9.9499999999999993" customHeight="1" x14ac:dyDescent="0.15">
      <c r="A61" s="271" t="s">
        <v>514</v>
      </c>
    </row>
  </sheetData>
  <sortState ref="A6:A58">
    <sortCondition ref="A5"/>
  </sortState>
  <pageMargins left="0.47244094488188981" right="0.47244094488188981" top="0.39370078740157483" bottom="0.43307086614173229" header="0.19685039370078741" footer="0"/>
  <pageSetup paperSize="1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67"/>
  <sheetViews>
    <sheetView topLeftCell="A43" zoomScale="200" zoomScaleNormal="200" workbookViewId="0">
      <selection activeCell="F17" sqref="F17"/>
    </sheetView>
  </sheetViews>
  <sheetFormatPr defaultColWidth="9.140625" defaultRowHeight="9" customHeight="1" x14ac:dyDescent="0.2"/>
  <cols>
    <col min="1" max="1" width="11" style="25" customWidth="1"/>
    <col min="2" max="14" width="3.7109375" style="25" customWidth="1"/>
    <col min="15" max="16384" width="9.140625" style="25"/>
  </cols>
  <sheetData>
    <row r="1" spans="1:15" ht="9.9499999999999993" customHeight="1" x14ac:dyDescent="0.2">
      <c r="A1" s="165" t="s">
        <v>240</v>
      </c>
    </row>
    <row r="2" spans="1:15" ht="9.9499999999999993" customHeight="1" x14ac:dyDescent="0.2">
      <c r="A2" s="1" t="s">
        <v>729</v>
      </c>
      <c r="B2" s="28"/>
      <c r="N2" s="53"/>
    </row>
    <row r="3" spans="1:15" ht="12.95" customHeight="1" x14ac:dyDescent="0.2">
      <c r="A3" s="636" t="s">
        <v>241</v>
      </c>
      <c r="B3" s="649">
        <v>2014</v>
      </c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50"/>
    </row>
    <row r="4" spans="1:15" ht="12.95" customHeight="1" x14ac:dyDescent="0.2">
      <c r="A4" s="636"/>
      <c r="B4" s="353" t="s">
        <v>242</v>
      </c>
      <c r="C4" s="353" t="s">
        <v>243</v>
      </c>
      <c r="D4" s="353" t="s">
        <v>244</v>
      </c>
      <c r="E4" s="353" t="s">
        <v>245</v>
      </c>
      <c r="F4" s="353" t="s">
        <v>246</v>
      </c>
      <c r="G4" s="353" t="s">
        <v>247</v>
      </c>
      <c r="H4" s="353" t="s">
        <v>254</v>
      </c>
      <c r="I4" s="353" t="s">
        <v>255</v>
      </c>
      <c r="J4" s="353" t="s">
        <v>256</v>
      </c>
      <c r="K4" s="353" t="s">
        <v>257</v>
      </c>
      <c r="L4" s="353" t="s">
        <v>258</v>
      </c>
      <c r="M4" s="353" t="s">
        <v>259</v>
      </c>
      <c r="N4" s="354" t="s">
        <v>340</v>
      </c>
    </row>
    <row r="5" spans="1:15" ht="9.9499999999999993" customHeight="1" x14ac:dyDescent="0.15">
      <c r="A5" s="281" t="s">
        <v>693</v>
      </c>
      <c r="B5" s="282">
        <v>0.52</v>
      </c>
      <c r="C5" s="282">
        <v>0.39</v>
      </c>
      <c r="D5" s="282">
        <v>0.42</v>
      </c>
      <c r="E5" s="282">
        <v>0.42</v>
      </c>
      <c r="F5" s="282">
        <v>0.2</v>
      </c>
      <c r="G5" s="282">
        <v>0.28000000000000003</v>
      </c>
      <c r="H5" s="282">
        <v>0.36</v>
      </c>
      <c r="I5" s="282">
        <v>0.26</v>
      </c>
      <c r="J5" s="282">
        <v>0.44</v>
      </c>
      <c r="K5" s="282">
        <v>0.3</v>
      </c>
      <c r="L5" s="282">
        <v>0.28999999999999998</v>
      </c>
      <c r="M5" s="282">
        <v>0.23</v>
      </c>
      <c r="N5" s="283">
        <v>4.18</v>
      </c>
      <c r="O5" s="167"/>
    </row>
    <row r="6" spans="1:15" ht="9.9499999999999993" customHeight="1" x14ac:dyDescent="0.15">
      <c r="A6" s="281" t="s">
        <v>694</v>
      </c>
      <c r="B6" s="282">
        <v>0.56999999999999995</v>
      </c>
      <c r="C6" s="282">
        <v>0.5</v>
      </c>
      <c r="D6" s="282">
        <v>0.19</v>
      </c>
      <c r="E6" s="282">
        <v>0.31</v>
      </c>
      <c r="F6" s="282">
        <v>0.36</v>
      </c>
      <c r="G6" s="282">
        <v>7.0000000000000007E-2</v>
      </c>
      <c r="H6" s="282">
        <v>0.06</v>
      </c>
      <c r="I6" s="282">
        <v>0.05</v>
      </c>
      <c r="J6" s="282">
        <v>0.05</v>
      </c>
      <c r="K6" s="282">
        <v>0.06</v>
      </c>
      <c r="L6" s="282">
        <v>0.61</v>
      </c>
      <c r="M6" s="282">
        <v>0.59</v>
      </c>
      <c r="N6" s="283">
        <v>3.49</v>
      </c>
      <c r="O6" s="167"/>
    </row>
    <row r="7" spans="1:15" ht="9.9499999999999993" customHeight="1" x14ac:dyDescent="0.15">
      <c r="A7" s="281" t="s">
        <v>684</v>
      </c>
      <c r="B7" s="282">
        <v>0.01</v>
      </c>
      <c r="C7" s="282">
        <v>0.38</v>
      </c>
      <c r="D7" s="282">
        <v>0</v>
      </c>
      <c r="E7" s="282">
        <v>0.05</v>
      </c>
      <c r="F7" s="282">
        <v>0</v>
      </c>
      <c r="G7" s="282">
        <v>0</v>
      </c>
      <c r="H7" s="282">
        <v>0.11</v>
      </c>
      <c r="I7" s="282">
        <v>0</v>
      </c>
      <c r="J7" s="282">
        <v>0.01</v>
      </c>
      <c r="K7" s="282">
        <v>0.06</v>
      </c>
      <c r="L7" s="282">
        <v>0</v>
      </c>
      <c r="M7" s="282">
        <v>0.03</v>
      </c>
      <c r="N7" s="283">
        <v>0.66</v>
      </c>
    </row>
    <row r="8" spans="1:15" ht="9.9499999999999993" customHeight="1" x14ac:dyDescent="0.15">
      <c r="A8" s="281" t="s">
        <v>248</v>
      </c>
      <c r="B8" s="282">
        <v>0.13</v>
      </c>
      <c r="C8" s="282">
        <v>0.2</v>
      </c>
      <c r="D8" s="282">
        <v>0.11</v>
      </c>
      <c r="E8" s="282">
        <v>0.53</v>
      </c>
      <c r="F8" s="282">
        <v>0.05</v>
      </c>
      <c r="G8" s="282">
        <v>0.06</v>
      </c>
      <c r="H8" s="282">
        <v>0.2</v>
      </c>
      <c r="I8" s="282">
        <v>0.11</v>
      </c>
      <c r="J8" s="282">
        <v>0.06</v>
      </c>
      <c r="K8" s="282">
        <v>0.06</v>
      </c>
      <c r="L8" s="282">
        <v>0.31</v>
      </c>
      <c r="M8" s="282">
        <v>0.37</v>
      </c>
      <c r="N8" s="283">
        <v>2.23</v>
      </c>
    </row>
    <row r="9" spans="1:15" ht="9.9499999999999993" customHeight="1" x14ac:dyDescent="0.15">
      <c r="A9" s="281" t="s">
        <v>249</v>
      </c>
      <c r="B9" s="282">
        <v>1.37</v>
      </c>
      <c r="C9" s="282">
        <v>0.08</v>
      </c>
      <c r="D9" s="282">
        <v>0.02</v>
      </c>
      <c r="E9" s="282">
        <v>0.12</v>
      </c>
      <c r="F9" s="282">
        <v>0.02</v>
      </c>
      <c r="G9" s="282">
        <v>0.08</v>
      </c>
      <c r="H9" s="282">
        <v>0.43</v>
      </c>
      <c r="I9" s="282">
        <v>0.28999999999999998</v>
      </c>
      <c r="J9" s="282">
        <v>0.01</v>
      </c>
      <c r="K9" s="282">
        <v>0.04</v>
      </c>
      <c r="L9" s="282">
        <v>0.67</v>
      </c>
      <c r="M9" s="282">
        <v>4.3099999999999996</v>
      </c>
      <c r="N9" s="283">
        <v>7.61</v>
      </c>
    </row>
    <row r="10" spans="1:15" ht="9.9499999999999993" customHeight="1" x14ac:dyDescent="0.15">
      <c r="A10" s="281" t="s">
        <v>250</v>
      </c>
      <c r="B10" s="282">
        <v>0.19</v>
      </c>
      <c r="C10" s="282">
        <v>0.2</v>
      </c>
      <c r="D10" s="282">
        <v>0.54</v>
      </c>
      <c r="E10" s="282">
        <v>0.27</v>
      </c>
      <c r="F10" s="282">
        <v>1.25</v>
      </c>
      <c r="G10" s="282">
        <v>0.16</v>
      </c>
      <c r="H10" s="282">
        <v>-0.09</v>
      </c>
      <c r="I10" s="282">
        <v>0.12</v>
      </c>
      <c r="J10" s="282">
        <v>6.47</v>
      </c>
      <c r="K10" s="282">
        <v>0.09</v>
      </c>
      <c r="L10" s="282">
        <v>0.45</v>
      </c>
      <c r="M10" s="282">
        <v>0.31</v>
      </c>
      <c r="N10" s="283">
        <v>10.23</v>
      </c>
    </row>
    <row r="11" spans="1:15" ht="9.9499999999999993" customHeight="1" x14ac:dyDescent="0.15">
      <c r="A11" s="281" t="s">
        <v>695</v>
      </c>
      <c r="B11" s="282">
        <v>0.25</v>
      </c>
      <c r="C11" s="282">
        <v>0.22</v>
      </c>
      <c r="D11" s="282">
        <v>0.17</v>
      </c>
      <c r="E11" s="282">
        <v>1.07</v>
      </c>
      <c r="F11" s="282">
        <v>0.1</v>
      </c>
      <c r="G11" s="282">
        <v>0.35</v>
      </c>
      <c r="H11" s="282">
        <v>0.2</v>
      </c>
      <c r="I11" s="282">
        <v>0.28000000000000003</v>
      </c>
      <c r="J11" s="282">
        <v>0.28999999999999998</v>
      </c>
      <c r="K11" s="282">
        <v>0.65</v>
      </c>
      <c r="L11" s="282">
        <v>0.55000000000000004</v>
      </c>
      <c r="M11" s="282">
        <v>0.14000000000000001</v>
      </c>
      <c r="N11" s="283">
        <v>4.33</v>
      </c>
    </row>
    <row r="12" spans="1:15" ht="9.9499999999999993" customHeight="1" x14ac:dyDescent="0.15">
      <c r="A12" s="281" t="s">
        <v>251</v>
      </c>
      <c r="B12" s="282">
        <v>0.35</v>
      </c>
      <c r="C12" s="282">
        <v>0.19</v>
      </c>
      <c r="D12" s="282">
        <v>3.02</v>
      </c>
      <c r="E12" s="282">
        <v>0.09</v>
      </c>
      <c r="F12" s="282">
        <v>0.09</v>
      </c>
      <c r="G12" s="282">
        <v>0.31</v>
      </c>
      <c r="H12" s="282">
        <v>0.27</v>
      </c>
      <c r="I12" s="282">
        <v>0.25</v>
      </c>
      <c r="J12" s="282">
        <v>0.11</v>
      </c>
      <c r="K12" s="282">
        <v>0.05</v>
      </c>
      <c r="L12" s="282">
        <v>0.78</v>
      </c>
      <c r="M12" s="282">
        <v>0.62</v>
      </c>
      <c r="N12" s="283">
        <v>6.29</v>
      </c>
    </row>
    <row r="13" spans="1:15" ht="9.9499999999999993" customHeight="1" x14ac:dyDescent="0.15">
      <c r="A13" s="281" t="s">
        <v>252</v>
      </c>
      <c r="B13" s="282">
        <v>0.48</v>
      </c>
      <c r="C13" s="282">
        <v>0.52</v>
      </c>
      <c r="D13" s="282">
        <v>0.44</v>
      </c>
      <c r="E13" s="282">
        <v>0.52</v>
      </c>
      <c r="F13" s="282">
        <v>0.3</v>
      </c>
      <c r="G13" s="282">
        <v>0.41</v>
      </c>
      <c r="H13" s="282">
        <v>0.64</v>
      </c>
      <c r="I13" s="282">
        <v>0.18</v>
      </c>
      <c r="J13" s="282">
        <v>0.38</v>
      </c>
      <c r="K13" s="282">
        <v>0.25</v>
      </c>
      <c r="L13" s="282">
        <v>0.42</v>
      </c>
      <c r="M13" s="282">
        <v>0.45</v>
      </c>
      <c r="N13" s="283">
        <v>5.1100000000000003</v>
      </c>
    </row>
    <row r="14" spans="1:15" ht="9.9499999999999993" customHeight="1" x14ac:dyDescent="0.15">
      <c r="A14" s="468" t="s">
        <v>253</v>
      </c>
      <c r="B14" s="469">
        <v>0.39</v>
      </c>
      <c r="C14" s="469">
        <v>0.28999999999999998</v>
      </c>
      <c r="D14" s="469">
        <v>0.8</v>
      </c>
      <c r="E14" s="469">
        <v>0.4</v>
      </c>
      <c r="F14" s="469">
        <v>0.33</v>
      </c>
      <c r="G14" s="469">
        <v>0.23</v>
      </c>
      <c r="H14" s="469">
        <v>0.24</v>
      </c>
      <c r="I14" s="469">
        <v>0.2</v>
      </c>
      <c r="J14" s="469">
        <v>1.25</v>
      </c>
      <c r="K14" s="469">
        <v>0.2</v>
      </c>
      <c r="L14" s="469">
        <v>0.47</v>
      </c>
      <c r="M14" s="469">
        <v>0.55000000000000004</v>
      </c>
      <c r="N14" s="469">
        <v>5.46</v>
      </c>
    </row>
    <row r="15" spans="1:15" ht="6.95" customHeight="1" x14ac:dyDescent="0.2">
      <c r="A15" s="289" t="s">
        <v>880</v>
      </c>
    </row>
    <row r="16" spans="1:15" s="53" customFormat="1" ht="9" customHeight="1" x14ac:dyDescent="0.2">
      <c r="A16" s="168"/>
    </row>
    <row r="17" spans="1:14" s="53" customFormat="1" ht="9" customHeight="1" x14ac:dyDescent="0.2">
      <c r="A17" s="168"/>
    </row>
    <row r="18" spans="1:14" s="53" customFormat="1" ht="9" customHeight="1" x14ac:dyDescent="0.2">
      <c r="A18" s="168"/>
    </row>
    <row r="19" spans="1:14" s="53" customFormat="1" ht="9" customHeight="1" x14ac:dyDescent="0.2">
      <c r="A19" s="31"/>
    </row>
    <row r="20" spans="1:14" s="53" customFormat="1" ht="9" customHeight="1" x14ac:dyDescent="0.2">
      <c r="A20" s="169"/>
    </row>
    <row r="21" spans="1:14" s="53" customFormat="1" ht="9" customHeight="1" x14ac:dyDescent="0.2">
      <c r="A21" s="88"/>
    </row>
    <row r="22" spans="1:14" s="53" customFormat="1" ht="9" customHeight="1" x14ac:dyDescent="0.2">
      <c r="A22" s="88"/>
    </row>
    <row r="23" spans="1:14" s="53" customFormat="1" ht="9.9499999999999993" customHeight="1" x14ac:dyDescent="0.2">
      <c r="A23" s="1" t="s">
        <v>956</v>
      </c>
      <c r="B23" s="28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4" s="53" customFormat="1" ht="12.95" customHeight="1" x14ac:dyDescent="0.2">
      <c r="A24" s="636" t="s">
        <v>241</v>
      </c>
      <c r="B24" s="649">
        <v>2015</v>
      </c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50"/>
    </row>
    <row r="25" spans="1:14" s="53" customFormat="1" ht="12.95" customHeight="1" x14ac:dyDescent="0.2">
      <c r="A25" s="636"/>
      <c r="B25" s="353" t="s">
        <v>242</v>
      </c>
      <c r="C25" s="353" t="s">
        <v>243</v>
      </c>
      <c r="D25" s="353" t="s">
        <v>244</v>
      </c>
      <c r="E25" s="353" t="s">
        <v>245</v>
      </c>
      <c r="F25" s="353" t="s">
        <v>246</v>
      </c>
      <c r="G25" s="353" t="s">
        <v>247</v>
      </c>
      <c r="H25" s="353" t="s">
        <v>254</v>
      </c>
      <c r="I25" s="353" t="s">
        <v>255</v>
      </c>
      <c r="J25" s="353" t="s">
        <v>256</v>
      </c>
      <c r="K25" s="353" t="s">
        <v>257</v>
      </c>
      <c r="L25" s="353" t="s">
        <v>258</v>
      </c>
      <c r="M25" s="353" t="s">
        <v>259</v>
      </c>
      <c r="N25" s="354" t="s">
        <v>340</v>
      </c>
    </row>
    <row r="26" spans="1:14" s="53" customFormat="1" ht="9.9499999999999993" customHeight="1" x14ac:dyDescent="0.15">
      <c r="A26" s="281" t="s">
        <v>693</v>
      </c>
      <c r="B26" s="282">
        <v>0.48</v>
      </c>
      <c r="C26" s="282">
        <v>0.92</v>
      </c>
      <c r="D26" s="282">
        <v>0.67</v>
      </c>
      <c r="E26" s="282">
        <v>0.72</v>
      </c>
      <c r="F26" s="282">
        <v>0.89</v>
      </c>
      <c r="G26" s="282">
        <v>0.77</v>
      </c>
      <c r="H26" s="282">
        <v>0.5</v>
      </c>
      <c r="I26" s="282">
        <v>0.62</v>
      </c>
      <c r="J26" s="282">
        <v>0.26</v>
      </c>
      <c r="K26" s="282">
        <v>0.33</v>
      </c>
      <c r="L26" s="282">
        <v>0.53</v>
      </c>
      <c r="M26" s="282">
        <v>0.73</v>
      </c>
      <c r="N26" s="283">
        <v>7.69</v>
      </c>
    </row>
    <row r="27" spans="1:14" s="53" customFormat="1" ht="9.9499999999999993" customHeight="1" x14ac:dyDescent="0.15">
      <c r="A27" s="281" t="s">
        <v>694</v>
      </c>
      <c r="B27" s="282">
        <v>0.44</v>
      </c>
      <c r="C27" s="282">
        <v>0.15</v>
      </c>
      <c r="D27" s="282">
        <v>0.33</v>
      </c>
      <c r="E27" s="282">
        <v>1.04</v>
      </c>
      <c r="F27" s="282">
        <v>0.79</v>
      </c>
      <c r="G27" s="282">
        <v>0.6</v>
      </c>
      <c r="H27" s="282">
        <v>0.25</v>
      </c>
      <c r="I27" s="282">
        <v>0.61</v>
      </c>
      <c r="J27" s="282">
        <v>0.46</v>
      </c>
      <c r="K27" s="282">
        <v>0.21</v>
      </c>
      <c r="L27" s="282">
        <v>0.42</v>
      </c>
      <c r="M27" s="282">
        <v>0.79</v>
      </c>
      <c r="N27" s="283">
        <v>6.28</v>
      </c>
    </row>
    <row r="28" spans="1:14" s="53" customFormat="1" ht="9.9499999999999993" customHeight="1" x14ac:dyDescent="0.15">
      <c r="A28" s="281" t="s">
        <v>684</v>
      </c>
      <c r="B28" s="282">
        <v>0.54</v>
      </c>
      <c r="C28" s="282">
        <v>0.34</v>
      </c>
      <c r="D28" s="282">
        <v>0.91</v>
      </c>
      <c r="E28" s="282">
        <v>0.1</v>
      </c>
      <c r="F28" s="282">
        <v>1.35</v>
      </c>
      <c r="G28" s="282">
        <v>0.35</v>
      </c>
      <c r="H28" s="282">
        <v>0.01</v>
      </c>
      <c r="I28" s="282">
        <v>0.23</v>
      </c>
      <c r="J28" s="282">
        <v>0.13</v>
      </c>
      <c r="K28" s="282">
        <v>0.27</v>
      </c>
      <c r="L28" s="282">
        <v>0.34</v>
      </c>
      <c r="M28" s="282">
        <v>1.07</v>
      </c>
      <c r="N28" s="283">
        <v>5.79</v>
      </c>
    </row>
    <row r="29" spans="1:14" s="53" customFormat="1" ht="9.9499999999999993" customHeight="1" x14ac:dyDescent="0.15">
      <c r="A29" s="281" t="s">
        <v>248</v>
      </c>
      <c r="B29" s="282">
        <v>1.62</v>
      </c>
      <c r="C29" s="282">
        <v>0.15</v>
      </c>
      <c r="D29" s="282">
        <v>4.01</v>
      </c>
      <c r="E29" s="282">
        <v>0.21</v>
      </c>
      <c r="F29" s="282">
        <v>0.59</v>
      </c>
      <c r="G29" s="282">
        <v>3.17</v>
      </c>
      <c r="H29" s="282">
        <v>0.31</v>
      </c>
      <c r="I29" s="282">
        <v>0.49</v>
      </c>
      <c r="J29" s="282">
        <v>0.13</v>
      </c>
      <c r="K29" s="282">
        <v>0.34</v>
      </c>
      <c r="L29" s="282">
        <v>2.27</v>
      </c>
      <c r="M29" s="282">
        <v>0.46</v>
      </c>
      <c r="N29" s="283">
        <v>14.19</v>
      </c>
    </row>
    <row r="30" spans="1:14" s="53" customFormat="1" ht="9.9499999999999993" customHeight="1" x14ac:dyDescent="0.15">
      <c r="A30" s="281" t="s">
        <v>249</v>
      </c>
      <c r="B30" s="282">
        <v>0.26</v>
      </c>
      <c r="C30" s="282">
        <v>0.1</v>
      </c>
      <c r="D30" s="282">
        <v>0.48</v>
      </c>
      <c r="E30" s="282">
        <v>0.05</v>
      </c>
      <c r="F30" s="282">
        <v>0.04</v>
      </c>
      <c r="G30" s="282">
        <v>0.04</v>
      </c>
      <c r="H30" s="282">
        <v>7.0000000000000007E-2</v>
      </c>
      <c r="I30" s="282">
        <v>0.04</v>
      </c>
      <c r="J30" s="282">
        <v>0.01</v>
      </c>
      <c r="K30" s="282">
        <v>0.03</v>
      </c>
      <c r="L30" s="282">
        <v>0.1</v>
      </c>
      <c r="M30" s="282">
        <v>8.49</v>
      </c>
      <c r="N30" s="283">
        <v>9.81</v>
      </c>
    </row>
    <row r="31" spans="1:14" s="53" customFormat="1" ht="9.9499999999999993" customHeight="1" x14ac:dyDescent="0.15">
      <c r="A31" s="281" t="s">
        <v>250</v>
      </c>
      <c r="B31" s="282">
        <v>1.08</v>
      </c>
      <c r="C31" s="282">
        <v>0.66</v>
      </c>
      <c r="D31" s="282">
        <v>3.29</v>
      </c>
      <c r="E31" s="282">
        <v>0.39</v>
      </c>
      <c r="F31" s="282">
        <v>0.16</v>
      </c>
      <c r="G31" s="282">
        <v>1.97</v>
      </c>
      <c r="H31" s="282">
        <v>1.55</v>
      </c>
      <c r="I31" s="282">
        <v>0.19</v>
      </c>
      <c r="J31" s="282">
        <v>1.51</v>
      </c>
      <c r="K31" s="282">
        <v>0.7</v>
      </c>
      <c r="L31" s="282">
        <v>0.66</v>
      </c>
      <c r="M31" s="282">
        <v>1.84</v>
      </c>
      <c r="N31" s="283">
        <v>13.38</v>
      </c>
    </row>
    <row r="32" spans="1:14" ht="9.9499999999999993" customHeight="1" x14ac:dyDescent="0.15">
      <c r="A32" s="281" t="s">
        <v>695</v>
      </c>
      <c r="B32" s="282">
        <v>1.54</v>
      </c>
      <c r="C32" s="282">
        <v>0.01</v>
      </c>
      <c r="D32" s="282">
        <v>0.47</v>
      </c>
      <c r="E32" s="282">
        <v>1.59</v>
      </c>
      <c r="F32" s="282">
        <v>1.02</v>
      </c>
      <c r="G32" s="282">
        <v>0.16</v>
      </c>
      <c r="H32" s="282">
        <v>0.78</v>
      </c>
      <c r="I32" s="282">
        <v>0.56999999999999995</v>
      </c>
      <c r="J32" s="282">
        <v>1.54</v>
      </c>
      <c r="K32" s="282">
        <v>0.76</v>
      </c>
      <c r="L32" s="282">
        <v>0.05</v>
      </c>
      <c r="M32" s="282">
        <v>0.23</v>
      </c>
      <c r="N32" s="283">
        <v>9.0500000000000007</v>
      </c>
    </row>
    <row r="33" spans="1:14" ht="9.9499999999999993" customHeight="1" x14ac:dyDescent="0.15">
      <c r="A33" s="281" t="s">
        <v>251</v>
      </c>
      <c r="B33" s="282">
        <v>0.72</v>
      </c>
      <c r="C33" s="282">
        <v>6.14</v>
      </c>
      <c r="D33" s="282">
        <v>0.5</v>
      </c>
      <c r="E33" s="282">
        <v>0.32</v>
      </c>
      <c r="F33" s="282">
        <v>0.37</v>
      </c>
      <c r="G33" s="282">
        <v>0.34</v>
      </c>
      <c r="H33" s="282">
        <v>0.12</v>
      </c>
      <c r="I33" s="282">
        <v>0.3</v>
      </c>
      <c r="J33" s="282">
        <v>-0.84</v>
      </c>
      <c r="K33" s="282">
        <v>1.39</v>
      </c>
      <c r="L33" s="282">
        <v>0.95</v>
      </c>
      <c r="M33" s="282">
        <v>0.35</v>
      </c>
      <c r="N33" s="283">
        <v>11.03</v>
      </c>
    </row>
    <row r="34" spans="1:14" ht="9.9499999999999993" customHeight="1" x14ac:dyDescent="0.15">
      <c r="A34" s="281" t="s">
        <v>252</v>
      </c>
      <c r="B34" s="282">
        <v>0.28000000000000003</v>
      </c>
      <c r="C34" s="282">
        <v>0.35</v>
      </c>
      <c r="D34" s="282">
        <v>0.39</v>
      </c>
      <c r="E34" s="282">
        <v>0.69</v>
      </c>
      <c r="F34" s="282">
        <v>0.98</v>
      </c>
      <c r="G34" s="282">
        <v>0.53</v>
      </c>
      <c r="H34" s="282">
        <v>0.14000000000000001</v>
      </c>
      <c r="I34" s="282">
        <v>0.42</v>
      </c>
      <c r="J34" s="282">
        <v>0.62</v>
      </c>
      <c r="K34" s="282">
        <v>0.67</v>
      </c>
      <c r="L34" s="282">
        <v>0.43</v>
      </c>
      <c r="M34" s="282">
        <v>0.64</v>
      </c>
      <c r="N34" s="283">
        <v>6.31</v>
      </c>
    </row>
    <row r="35" spans="1:14" ht="9.9499999999999993" customHeight="1" x14ac:dyDescent="0.15">
      <c r="A35" s="468" t="s">
        <v>253</v>
      </c>
      <c r="B35" s="469">
        <v>0.82</v>
      </c>
      <c r="C35" s="469">
        <v>1.23</v>
      </c>
      <c r="D35" s="469">
        <v>1.27</v>
      </c>
      <c r="E35" s="469">
        <v>0.62</v>
      </c>
      <c r="F35" s="469">
        <v>0.65</v>
      </c>
      <c r="G35" s="469">
        <v>0.93</v>
      </c>
      <c r="H35" s="469">
        <v>0.53</v>
      </c>
      <c r="I35" s="469">
        <v>0.41</v>
      </c>
      <c r="J35" s="469">
        <v>0.44</v>
      </c>
      <c r="K35" s="469">
        <v>0.64</v>
      </c>
      <c r="L35" s="469">
        <v>0.66</v>
      </c>
      <c r="M35" s="469">
        <v>1.1599999999999999</v>
      </c>
      <c r="N35" s="469">
        <v>9.76</v>
      </c>
    </row>
    <row r="36" spans="1:14" ht="6.95" customHeight="1" x14ac:dyDescent="0.2">
      <c r="A36" s="289" t="s">
        <v>880</v>
      </c>
    </row>
    <row r="37" spans="1:14" s="26" customFormat="1" ht="9" customHeight="1" x14ac:dyDescent="0.15">
      <c r="A37" s="168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</row>
    <row r="38" spans="1:14" ht="9" customHeight="1" x14ac:dyDescent="0.2">
      <c r="A38" s="170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4" ht="9" customHeight="1" x14ac:dyDescent="0.2">
      <c r="A39" s="70"/>
    </row>
    <row r="40" spans="1:14" ht="9" customHeight="1" x14ac:dyDescent="0.2">
      <c r="A40" s="70"/>
    </row>
    <row r="41" spans="1:14" ht="9" customHeight="1" x14ac:dyDescent="0.2">
      <c r="A41" s="70"/>
    </row>
    <row r="42" spans="1:14" ht="9" customHeight="1" x14ac:dyDescent="0.2">
      <c r="A42" s="70"/>
    </row>
    <row r="43" spans="1:14" ht="9" customHeight="1" x14ac:dyDescent="0.2">
      <c r="A43" s="70"/>
    </row>
    <row r="44" spans="1:14" ht="9" customHeight="1" x14ac:dyDescent="0.2">
      <c r="A44" s="70"/>
    </row>
    <row r="45" spans="1:14" ht="9.6" customHeight="1" x14ac:dyDescent="0.2"/>
    <row r="46" spans="1:14" ht="9.6" customHeight="1" x14ac:dyDescent="0.2"/>
    <row r="47" spans="1:14" ht="9.6" customHeight="1" x14ac:dyDescent="0.2"/>
    <row r="48" spans="1:14" ht="9.6" customHeight="1" x14ac:dyDescent="0.2"/>
    <row r="49" spans="13:15" ht="9.6" customHeight="1" x14ac:dyDescent="0.2">
      <c r="O49" s="28"/>
    </row>
    <row r="50" spans="13:15" ht="9.6" customHeight="1" x14ac:dyDescent="0.2"/>
    <row r="51" spans="13:15" ht="9.6" customHeight="1" x14ac:dyDescent="0.2"/>
    <row r="52" spans="13:15" ht="9.6" customHeight="1" x14ac:dyDescent="0.2"/>
    <row r="53" spans="13:15" ht="9.6" customHeight="1" x14ac:dyDescent="0.2">
      <c r="M53" s="32"/>
    </row>
    <row r="54" spans="13:15" ht="9.6" customHeight="1" x14ac:dyDescent="0.2"/>
    <row r="55" spans="13:15" ht="9.6" customHeight="1" x14ac:dyDescent="0.2"/>
    <row r="56" spans="13:15" ht="9.6" customHeight="1" x14ac:dyDescent="0.2"/>
    <row r="57" spans="13:15" ht="9.6" customHeight="1" x14ac:dyDescent="0.2"/>
    <row r="58" spans="13:15" ht="9.6" customHeight="1" x14ac:dyDescent="0.2"/>
    <row r="59" spans="13:15" ht="8.4499999999999993" customHeight="1" x14ac:dyDescent="0.2"/>
    <row r="60" spans="13:15" ht="9.6" customHeight="1" x14ac:dyDescent="0.2"/>
    <row r="61" spans="13:15" ht="9.6" customHeight="1" x14ac:dyDescent="0.2"/>
    <row r="62" spans="13:15" ht="9.6" customHeight="1" x14ac:dyDescent="0.2"/>
    <row r="63" spans="13:15" ht="9.6" customHeight="1" x14ac:dyDescent="0.2"/>
    <row r="64" spans="13:15" ht="9.6" customHeight="1" x14ac:dyDescent="0.2"/>
    <row r="65" spans="1:1" ht="9.6" customHeight="1" x14ac:dyDescent="0.2"/>
    <row r="67" spans="1:1" ht="6.95" customHeight="1" x14ac:dyDescent="0.2">
      <c r="A67" s="289"/>
    </row>
  </sheetData>
  <mergeCells count="4">
    <mergeCell ref="A24:A25"/>
    <mergeCell ref="A3:A4"/>
    <mergeCell ref="B3:N3"/>
    <mergeCell ref="B24:N24"/>
  </mergeCells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7"/>
  <sheetViews>
    <sheetView topLeftCell="A19" zoomScale="160" zoomScaleNormal="160" zoomScaleSheetLayoutView="140" workbookViewId="0">
      <selection activeCell="F17" sqref="F17"/>
    </sheetView>
  </sheetViews>
  <sheetFormatPr defaultColWidth="9.140625" defaultRowHeight="9" customHeight="1" x14ac:dyDescent="0.2"/>
  <cols>
    <col min="1" max="1" width="20.7109375" style="92" customWidth="1"/>
    <col min="2" max="6" width="7.7109375" style="25" customWidth="1"/>
    <col min="7" max="16384" width="9.140625" style="25"/>
  </cols>
  <sheetData>
    <row r="1" spans="1:6" ht="9.9499999999999993" customHeight="1" x14ac:dyDescent="0.2">
      <c r="A1" s="164" t="s">
        <v>260</v>
      </c>
    </row>
    <row r="2" spans="1:6" ht="9.9499999999999993" customHeight="1" x14ac:dyDescent="0.2">
      <c r="A2" s="1" t="s">
        <v>906</v>
      </c>
    </row>
    <row r="3" spans="1:6" ht="12.95" customHeight="1" x14ac:dyDescent="0.2">
      <c r="A3" s="316" t="s">
        <v>261</v>
      </c>
      <c r="B3" s="561">
        <v>2011</v>
      </c>
      <c r="C3" s="561">
        <v>2012</v>
      </c>
      <c r="D3" s="561">
        <v>2013</v>
      </c>
      <c r="E3" s="562">
        <v>2014</v>
      </c>
      <c r="F3" s="318">
        <v>2015</v>
      </c>
    </row>
    <row r="4" spans="1:6" ht="9.9499999999999993" customHeight="1" x14ac:dyDescent="0.2">
      <c r="A4" s="183" t="s">
        <v>262</v>
      </c>
      <c r="B4" s="145">
        <v>223</v>
      </c>
      <c r="C4" s="145">
        <v>170</v>
      </c>
      <c r="D4" s="145">
        <v>219</v>
      </c>
      <c r="E4" s="145">
        <v>197</v>
      </c>
      <c r="F4" s="145">
        <v>169</v>
      </c>
    </row>
    <row r="5" spans="1:6" ht="9.9499999999999993" customHeight="1" x14ac:dyDescent="0.2">
      <c r="A5" s="183" t="s">
        <v>341</v>
      </c>
      <c r="B5" s="145">
        <v>57903</v>
      </c>
      <c r="C5" s="145">
        <v>51185</v>
      </c>
      <c r="D5" s="145">
        <v>46940</v>
      </c>
      <c r="E5" s="145">
        <v>40172</v>
      </c>
      <c r="F5" s="145">
        <v>37747</v>
      </c>
    </row>
    <row r="6" spans="1:6" ht="9.9499999999999993" customHeight="1" x14ac:dyDescent="0.2">
      <c r="A6" s="183" t="s">
        <v>462</v>
      </c>
      <c r="B6" s="145">
        <v>1009</v>
      </c>
      <c r="C6" s="145">
        <v>696</v>
      </c>
      <c r="D6" s="145">
        <v>1354</v>
      </c>
      <c r="E6" s="145">
        <v>578</v>
      </c>
      <c r="F6" s="145">
        <v>730</v>
      </c>
    </row>
    <row r="7" spans="1:6" ht="9.9499999999999993" customHeight="1" x14ac:dyDescent="0.2">
      <c r="A7" s="183" t="s">
        <v>263</v>
      </c>
      <c r="B7" s="145">
        <v>29124</v>
      </c>
      <c r="C7" s="145">
        <v>28415</v>
      </c>
      <c r="D7" s="145">
        <v>25733</v>
      </c>
      <c r="E7" s="145">
        <v>22878</v>
      </c>
      <c r="F7" s="145">
        <v>17972</v>
      </c>
    </row>
    <row r="8" spans="1:6" ht="9.9499999999999993" customHeight="1" x14ac:dyDescent="0.2">
      <c r="A8" s="183" t="s">
        <v>264</v>
      </c>
      <c r="B8" s="145">
        <v>28002</v>
      </c>
      <c r="C8" s="145">
        <v>28616</v>
      </c>
      <c r="D8" s="145">
        <v>32522</v>
      </c>
      <c r="E8" s="145">
        <v>31492</v>
      </c>
      <c r="F8" s="145">
        <v>25711</v>
      </c>
    </row>
    <row r="9" spans="1:6" ht="9.9499999999999993" customHeight="1" x14ac:dyDescent="0.2">
      <c r="A9" s="183" t="s">
        <v>265</v>
      </c>
      <c r="B9" s="145">
        <v>31338</v>
      </c>
      <c r="C9" s="145">
        <v>30582</v>
      </c>
      <c r="D9" s="145">
        <v>32797</v>
      </c>
      <c r="E9" s="145">
        <v>37852</v>
      </c>
      <c r="F9" s="145">
        <v>41055</v>
      </c>
    </row>
    <row r="10" spans="1:6" ht="9.9499999999999993" customHeight="1" x14ac:dyDescent="0.2">
      <c r="A10" s="183" t="s">
        <v>266</v>
      </c>
      <c r="B10" s="145">
        <v>115</v>
      </c>
      <c r="C10" s="145">
        <v>71</v>
      </c>
      <c r="D10" s="145">
        <v>81</v>
      </c>
      <c r="E10" s="145">
        <v>117</v>
      </c>
      <c r="F10" s="145">
        <v>119</v>
      </c>
    </row>
    <row r="11" spans="1:6" ht="9.9499999999999993" customHeight="1" x14ac:dyDescent="0.2">
      <c r="A11" s="183" t="s">
        <v>463</v>
      </c>
      <c r="B11" s="145">
        <v>4952</v>
      </c>
      <c r="C11" s="145">
        <v>2894</v>
      </c>
      <c r="D11" s="145">
        <v>2855</v>
      </c>
      <c r="E11" s="145">
        <v>3038</v>
      </c>
      <c r="F11" s="145">
        <v>3698</v>
      </c>
    </row>
    <row r="12" spans="1:6" ht="9.9499999999999993" customHeight="1" x14ac:dyDescent="0.2">
      <c r="A12" s="470" t="s">
        <v>219</v>
      </c>
      <c r="B12" s="471">
        <f>SUM(B4:B11)</f>
        <v>152666</v>
      </c>
      <c r="C12" s="471">
        <f>SUM(C4:C11)</f>
        <v>142629</v>
      </c>
      <c r="D12" s="471">
        <f>SUM(D4:D11)</f>
        <v>142501</v>
      </c>
      <c r="E12" s="471">
        <f>SUM(E4:E11)</f>
        <v>136324</v>
      </c>
      <c r="F12" s="471">
        <f>SUM(F4:F11)</f>
        <v>127201</v>
      </c>
    </row>
    <row r="13" spans="1:6" ht="6.95" customHeight="1" x14ac:dyDescent="0.2">
      <c r="A13" s="289" t="s">
        <v>827</v>
      </c>
    </row>
    <row r="14" spans="1:6" ht="9" customHeight="1" x14ac:dyDescent="0.2">
      <c r="A14" s="94"/>
    </row>
    <row r="15" spans="1:6" ht="9" customHeight="1" x14ac:dyDescent="0.2">
      <c r="A15" s="30"/>
    </row>
    <row r="23" spans="1:6" ht="9.9499999999999993" customHeight="1" x14ac:dyDescent="0.2">
      <c r="A23" s="1" t="s">
        <v>907</v>
      </c>
    </row>
    <row r="24" spans="1:6" ht="12.95" customHeight="1" x14ac:dyDescent="0.2">
      <c r="A24" s="316" t="s">
        <v>261</v>
      </c>
      <c r="B24" s="561">
        <v>2011</v>
      </c>
      <c r="C24" s="561">
        <v>2012</v>
      </c>
      <c r="D24" s="561">
        <v>2013</v>
      </c>
      <c r="E24" s="562">
        <v>2014</v>
      </c>
      <c r="F24" s="318">
        <v>2015</v>
      </c>
    </row>
    <row r="25" spans="1:6" ht="9.9499999999999993" customHeight="1" x14ac:dyDescent="0.2">
      <c r="A25" s="183" t="s">
        <v>262</v>
      </c>
      <c r="B25" s="144">
        <v>211</v>
      </c>
      <c r="C25" s="144">
        <v>264</v>
      </c>
      <c r="D25" s="144">
        <v>187</v>
      </c>
      <c r="E25" s="144">
        <v>293</v>
      </c>
      <c r="F25" s="144">
        <v>229</v>
      </c>
    </row>
    <row r="26" spans="1:6" ht="9.9499999999999993" customHeight="1" x14ac:dyDescent="0.2">
      <c r="A26" s="183" t="s">
        <v>341</v>
      </c>
      <c r="B26" s="144">
        <v>56922</v>
      </c>
      <c r="C26" s="144">
        <v>57704</v>
      </c>
      <c r="D26" s="144">
        <v>56216</v>
      </c>
      <c r="E26" s="144">
        <v>51663</v>
      </c>
      <c r="F26" s="144">
        <v>41215</v>
      </c>
    </row>
    <row r="27" spans="1:6" ht="9.9499999999999993" customHeight="1" x14ac:dyDescent="0.2">
      <c r="A27" s="183" t="s">
        <v>465</v>
      </c>
      <c r="B27" s="144">
        <v>693</v>
      </c>
      <c r="C27" s="144">
        <v>862</v>
      </c>
      <c r="D27" s="144">
        <v>1021</v>
      </c>
      <c r="E27" s="144">
        <v>677</v>
      </c>
      <c r="F27" s="144">
        <v>604</v>
      </c>
    </row>
    <row r="28" spans="1:6" ht="9.9499999999999993" customHeight="1" x14ac:dyDescent="0.2">
      <c r="A28" s="183" t="s">
        <v>263</v>
      </c>
      <c r="B28" s="144">
        <v>24670</v>
      </c>
      <c r="C28" s="144">
        <v>32034</v>
      </c>
      <c r="D28" s="144">
        <v>27540</v>
      </c>
      <c r="E28" s="144">
        <v>23283</v>
      </c>
      <c r="F28" s="144">
        <v>22295</v>
      </c>
    </row>
    <row r="29" spans="1:6" ht="9.9499999999999993" customHeight="1" x14ac:dyDescent="0.2">
      <c r="A29" s="183" t="s">
        <v>264</v>
      </c>
      <c r="B29" s="144">
        <v>26111</v>
      </c>
      <c r="C29" s="144">
        <v>26688</v>
      </c>
      <c r="D29" s="144">
        <v>29932</v>
      </c>
      <c r="E29" s="144">
        <v>30953</v>
      </c>
      <c r="F29" s="144">
        <v>28033</v>
      </c>
    </row>
    <row r="30" spans="1:6" ht="9.9499999999999993" customHeight="1" x14ac:dyDescent="0.2">
      <c r="A30" s="183" t="s">
        <v>265</v>
      </c>
      <c r="B30" s="144">
        <v>27329</v>
      </c>
      <c r="C30" s="144">
        <v>28066</v>
      </c>
      <c r="D30" s="144">
        <v>30050</v>
      </c>
      <c r="E30" s="144">
        <v>31958</v>
      </c>
      <c r="F30" s="144">
        <v>37078</v>
      </c>
    </row>
    <row r="31" spans="1:6" ht="9.9499999999999993" customHeight="1" x14ac:dyDescent="0.2">
      <c r="A31" s="183" t="s">
        <v>266</v>
      </c>
      <c r="B31" s="144">
        <v>114</v>
      </c>
      <c r="C31" s="144">
        <v>81</v>
      </c>
      <c r="D31" s="144">
        <v>191</v>
      </c>
      <c r="E31" s="144">
        <v>124</v>
      </c>
      <c r="F31" s="144">
        <v>155</v>
      </c>
    </row>
    <row r="32" spans="1:6" ht="9.9499999999999993" customHeight="1" x14ac:dyDescent="0.2">
      <c r="A32" s="183" t="s">
        <v>463</v>
      </c>
      <c r="B32" s="144">
        <v>4860</v>
      </c>
      <c r="C32" s="144">
        <v>3211</v>
      </c>
      <c r="D32" s="144">
        <v>2971</v>
      </c>
      <c r="E32" s="144">
        <v>3619</v>
      </c>
      <c r="F32" s="144">
        <v>3079</v>
      </c>
    </row>
    <row r="33" spans="1:9" ht="9.9499999999999993" customHeight="1" x14ac:dyDescent="0.2">
      <c r="A33" s="470" t="s">
        <v>219</v>
      </c>
      <c r="B33" s="471">
        <f>SUM(B25:B32)</f>
        <v>140910</v>
      </c>
      <c r="C33" s="471">
        <f>SUM(C25:C32)</f>
        <v>148910</v>
      </c>
      <c r="D33" s="471">
        <f>SUM(D25:D32)</f>
        <v>148108</v>
      </c>
      <c r="E33" s="471">
        <f>SUM(E25:E32)</f>
        <v>142570</v>
      </c>
      <c r="F33" s="471">
        <f>SUM(F25:F32)</f>
        <v>132688</v>
      </c>
    </row>
    <row r="34" spans="1:9" ht="6" customHeight="1" x14ac:dyDescent="0.2">
      <c r="A34" s="289" t="s">
        <v>827</v>
      </c>
    </row>
    <row r="35" spans="1:9" s="152" customFormat="1" ht="10.5" customHeight="1" x14ac:dyDescent="0.2">
      <c r="A35" s="30"/>
    </row>
    <row r="36" spans="1:9" ht="10.5" customHeight="1" x14ac:dyDescent="0.2"/>
    <row r="37" spans="1:9" ht="10.5" customHeight="1" x14ac:dyDescent="0.2"/>
    <row r="38" spans="1:9" ht="6.95" customHeight="1" x14ac:dyDescent="0.2">
      <c r="I38" s="629"/>
    </row>
    <row r="39" spans="1:9" ht="10.5" customHeight="1" x14ac:dyDescent="0.2"/>
    <row r="40" spans="1:9" ht="10.5" customHeight="1" x14ac:dyDescent="0.2"/>
    <row r="41" spans="1:9" ht="10.5" customHeight="1" x14ac:dyDescent="0.2"/>
    <row r="42" spans="1:9" ht="10.5" customHeight="1" x14ac:dyDescent="0.2"/>
    <row r="43" spans="1:9" ht="10.5" customHeight="1" x14ac:dyDescent="0.2"/>
    <row r="44" spans="1:9" ht="7.5" customHeight="1" x14ac:dyDescent="0.2">
      <c r="A44" s="289" t="s">
        <v>1047</v>
      </c>
    </row>
    <row r="45" spans="1:9" ht="9.9499999999999993" customHeight="1" x14ac:dyDescent="0.2">
      <c r="A45" s="1" t="s">
        <v>1009</v>
      </c>
    </row>
    <row r="46" spans="1:9" ht="12.95" customHeight="1" x14ac:dyDescent="0.2">
      <c r="A46" s="316" t="s">
        <v>261</v>
      </c>
      <c r="B46" s="561">
        <v>2011</v>
      </c>
      <c r="C46" s="561">
        <v>2012</v>
      </c>
      <c r="D46" s="561">
        <v>2013</v>
      </c>
      <c r="E46" s="562">
        <v>2014</v>
      </c>
      <c r="F46" s="562">
        <v>2015</v>
      </c>
    </row>
    <row r="47" spans="1:9" ht="9.9499999999999993" customHeight="1" x14ac:dyDescent="0.2">
      <c r="A47" s="183" t="s">
        <v>262</v>
      </c>
      <c r="B47" s="144">
        <f t="shared" ref="B47:F54" si="0">B4-B25</f>
        <v>12</v>
      </c>
      <c r="C47" s="144">
        <f t="shared" si="0"/>
        <v>-94</v>
      </c>
      <c r="D47" s="144">
        <f t="shared" si="0"/>
        <v>32</v>
      </c>
      <c r="E47" s="144">
        <f t="shared" si="0"/>
        <v>-96</v>
      </c>
      <c r="F47" s="144">
        <f t="shared" si="0"/>
        <v>-60</v>
      </c>
    </row>
    <row r="48" spans="1:9" ht="9.9499999999999993" customHeight="1" x14ac:dyDescent="0.2">
      <c r="A48" s="183" t="s">
        <v>341</v>
      </c>
      <c r="B48" s="144">
        <f t="shared" si="0"/>
        <v>981</v>
      </c>
      <c r="C48" s="144">
        <f t="shared" si="0"/>
        <v>-6519</v>
      </c>
      <c r="D48" s="144">
        <f t="shared" si="0"/>
        <v>-9276</v>
      </c>
      <c r="E48" s="144">
        <f t="shared" si="0"/>
        <v>-11491</v>
      </c>
      <c r="F48" s="144">
        <f t="shared" si="0"/>
        <v>-3468</v>
      </c>
    </row>
    <row r="49" spans="1:6" ht="9.9499999999999993" customHeight="1" x14ac:dyDescent="0.2">
      <c r="A49" s="183" t="s">
        <v>465</v>
      </c>
      <c r="B49" s="144">
        <f t="shared" si="0"/>
        <v>316</v>
      </c>
      <c r="C49" s="144">
        <f t="shared" si="0"/>
        <v>-166</v>
      </c>
      <c r="D49" s="144">
        <f t="shared" si="0"/>
        <v>333</v>
      </c>
      <c r="E49" s="144">
        <f t="shared" si="0"/>
        <v>-99</v>
      </c>
      <c r="F49" s="144">
        <f t="shared" si="0"/>
        <v>126</v>
      </c>
    </row>
    <row r="50" spans="1:6" ht="9.9499999999999993" customHeight="1" x14ac:dyDescent="0.2">
      <c r="A50" s="183" t="s">
        <v>263</v>
      </c>
      <c r="B50" s="144">
        <f t="shared" si="0"/>
        <v>4454</v>
      </c>
      <c r="C50" s="144">
        <f t="shared" si="0"/>
        <v>-3619</v>
      </c>
      <c r="D50" s="144">
        <f t="shared" si="0"/>
        <v>-1807</v>
      </c>
      <c r="E50" s="144">
        <f t="shared" si="0"/>
        <v>-405</v>
      </c>
      <c r="F50" s="144">
        <f t="shared" si="0"/>
        <v>-4323</v>
      </c>
    </row>
    <row r="51" spans="1:6" ht="9.9499999999999993" customHeight="1" x14ac:dyDescent="0.2">
      <c r="A51" s="183" t="s">
        <v>264</v>
      </c>
      <c r="B51" s="144">
        <f t="shared" si="0"/>
        <v>1891</v>
      </c>
      <c r="C51" s="144">
        <f t="shared" si="0"/>
        <v>1928</v>
      </c>
      <c r="D51" s="144">
        <f t="shared" si="0"/>
        <v>2590</v>
      </c>
      <c r="E51" s="144">
        <f t="shared" si="0"/>
        <v>539</v>
      </c>
      <c r="F51" s="144">
        <f t="shared" si="0"/>
        <v>-2322</v>
      </c>
    </row>
    <row r="52" spans="1:6" ht="9.9499999999999993" customHeight="1" x14ac:dyDescent="0.2">
      <c r="A52" s="183" t="s">
        <v>265</v>
      </c>
      <c r="B52" s="144">
        <f t="shared" si="0"/>
        <v>4009</v>
      </c>
      <c r="C52" s="144">
        <f t="shared" si="0"/>
        <v>2516</v>
      </c>
      <c r="D52" s="144">
        <f t="shared" si="0"/>
        <v>2747</v>
      </c>
      <c r="E52" s="144">
        <f t="shared" si="0"/>
        <v>5894</v>
      </c>
      <c r="F52" s="144">
        <f t="shared" si="0"/>
        <v>3977</v>
      </c>
    </row>
    <row r="53" spans="1:6" ht="9.9499999999999993" customHeight="1" x14ac:dyDescent="0.2">
      <c r="A53" s="183" t="s">
        <v>266</v>
      </c>
      <c r="B53" s="144">
        <f t="shared" si="0"/>
        <v>1</v>
      </c>
      <c r="C53" s="144">
        <f t="shared" si="0"/>
        <v>-10</v>
      </c>
      <c r="D53" s="144">
        <f t="shared" si="0"/>
        <v>-110</v>
      </c>
      <c r="E53" s="144">
        <f t="shared" si="0"/>
        <v>-7</v>
      </c>
      <c r="F53" s="144">
        <f t="shared" si="0"/>
        <v>-36</v>
      </c>
    </row>
    <row r="54" spans="1:6" ht="9.9499999999999993" customHeight="1" x14ac:dyDescent="0.2">
      <c r="A54" s="183" t="s">
        <v>463</v>
      </c>
      <c r="B54" s="144">
        <f t="shared" si="0"/>
        <v>92</v>
      </c>
      <c r="C54" s="144">
        <f t="shared" si="0"/>
        <v>-317</v>
      </c>
      <c r="D54" s="144">
        <f t="shared" si="0"/>
        <v>-116</v>
      </c>
      <c r="E54" s="144">
        <f t="shared" si="0"/>
        <v>-581</v>
      </c>
      <c r="F54" s="144">
        <f t="shared" si="0"/>
        <v>619</v>
      </c>
    </row>
    <row r="55" spans="1:6" ht="9.9499999999999993" customHeight="1" x14ac:dyDescent="0.2">
      <c r="A55" s="470" t="s">
        <v>219</v>
      </c>
      <c r="B55" s="471">
        <f>SUM(B47:B54)</f>
        <v>11756</v>
      </c>
      <c r="C55" s="471">
        <f>SUM(C47:C54)</f>
        <v>-6281</v>
      </c>
      <c r="D55" s="471">
        <f>SUM(D47:D54)</f>
        <v>-5607</v>
      </c>
      <c r="E55" s="471">
        <f>SUM(E47:E54)</f>
        <v>-6246</v>
      </c>
      <c r="F55" s="471">
        <f>SUM(F47:F54)</f>
        <v>-5487</v>
      </c>
    </row>
    <row r="56" spans="1:6" ht="6.95" customHeight="1" x14ac:dyDescent="0.2">
      <c r="A56" s="289" t="s">
        <v>827</v>
      </c>
    </row>
    <row r="57" spans="1:6" ht="9" customHeight="1" x14ac:dyDescent="0.2">
      <c r="A57" s="30"/>
    </row>
  </sheetData>
  <phoneticPr fontId="0" type="noConversion"/>
  <pageMargins left="0.47244094488188981" right="0.47244094488188981" top="0.39370078740157483" bottom="0.43307086614173229" header="0.19685039370078741" footer="0"/>
  <pageSetup paperSize="19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7"/>
  <sheetViews>
    <sheetView topLeftCell="A15" zoomScale="200" zoomScaleNormal="200" workbookViewId="0">
      <selection activeCell="F17" sqref="F17"/>
    </sheetView>
  </sheetViews>
  <sheetFormatPr defaultColWidth="9.140625" defaultRowHeight="9" customHeight="1" x14ac:dyDescent="0.15"/>
  <cols>
    <col min="1" max="1" width="20.7109375" style="22" customWidth="1"/>
    <col min="2" max="6" width="7.7109375" style="22" customWidth="1"/>
    <col min="7" max="16384" width="9.140625" style="22"/>
  </cols>
  <sheetData>
    <row r="1" spans="1:10" ht="9.9499999999999993" customHeight="1" x14ac:dyDescent="0.15">
      <c r="A1" s="1" t="s">
        <v>908</v>
      </c>
      <c r="B1" s="25"/>
      <c r="C1" s="25"/>
      <c r="D1" s="25"/>
      <c r="E1" s="25"/>
      <c r="F1" s="25"/>
    </row>
    <row r="2" spans="1:10" ht="12.95" customHeight="1" x14ac:dyDescent="0.15">
      <c r="A2" s="316" t="s">
        <v>261</v>
      </c>
      <c r="B2" s="561">
        <v>2011</v>
      </c>
      <c r="C2" s="561">
        <v>2012</v>
      </c>
      <c r="D2" s="561">
        <v>2013</v>
      </c>
      <c r="E2" s="562">
        <v>2014</v>
      </c>
      <c r="F2" s="318">
        <v>2015</v>
      </c>
    </row>
    <row r="3" spans="1:10" ht="9.6" customHeight="1" x14ac:dyDescent="0.15">
      <c r="A3" s="183" t="s">
        <v>262</v>
      </c>
      <c r="B3" s="184">
        <v>1079</v>
      </c>
      <c r="C3" s="184">
        <v>1020</v>
      </c>
      <c r="D3" s="184">
        <v>1020</v>
      </c>
      <c r="E3" s="184">
        <v>972</v>
      </c>
      <c r="F3" s="184">
        <v>1078</v>
      </c>
      <c r="G3" s="184"/>
      <c r="H3" s="38"/>
      <c r="I3" s="159"/>
      <c r="J3" s="159"/>
    </row>
    <row r="4" spans="1:10" ht="9.6" customHeight="1" x14ac:dyDescent="0.15">
      <c r="A4" s="183" t="s">
        <v>341</v>
      </c>
      <c r="B4" s="184">
        <v>106881</v>
      </c>
      <c r="C4" s="184">
        <v>102888</v>
      </c>
      <c r="D4" s="184">
        <v>92847</v>
      </c>
      <c r="E4" s="184">
        <v>84785</v>
      </c>
      <c r="F4" s="184">
        <v>79465</v>
      </c>
      <c r="G4" s="38"/>
      <c r="H4" s="38"/>
      <c r="I4" s="159"/>
      <c r="J4" s="159"/>
    </row>
    <row r="5" spans="1:10" ht="9.6" customHeight="1" x14ac:dyDescent="0.15">
      <c r="A5" s="183" t="s">
        <v>465</v>
      </c>
      <c r="B5" s="184">
        <v>4795</v>
      </c>
      <c r="C5" s="184">
        <v>4938</v>
      </c>
      <c r="D5" s="184">
        <v>5111</v>
      </c>
      <c r="E5" s="184">
        <v>5464</v>
      </c>
      <c r="F5" s="184">
        <v>5505</v>
      </c>
      <c r="G5" s="38"/>
      <c r="H5" s="38"/>
      <c r="I5" s="159"/>
      <c r="J5" s="159"/>
    </row>
    <row r="6" spans="1:10" ht="9.6" customHeight="1" x14ac:dyDescent="0.15">
      <c r="A6" s="183" t="s">
        <v>263</v>
      </c>
      <c r="B6" s="184">
        <v>37007</v>
      </c>
      <c r="C6" s="184">
        <v>36302</v>
      </c>
      <c r="D6" s="184">
        <v>33240</v>
      </c>
      <c r="E6" s="184">
        <v>31986</v>
      </c>
      <c r="F6" s="184">
        <v>27383</v>
      </c>
      <c r="G6" s="38"/>
      <c r="H6" s="38"/>
    </row>
    <row r="7" spans="1:10" ht="9.6" customHeight="1" x14ac:dyDescent="0.15">
      <c r="A7" s="183" t="s">
        <v>264</v>
      </c>
      <c r="B7" s="184">
        <v>78672</v>
      </c>
      <c r="C7" s="184">
        <v>84329</v>
      </c>
      <c r="D7" s="184">
        <v>89749</v>
      </c>
      <c r="E7" s="184">
        <v>92263</v>
      </c>
      <c r="F7" s="184">
        <v>89431</v>
      </c>
      <c r="G7" s="38"/>
      <c r="H7" s="38"/>
      <c r="I7" s="160"/>
      <c r="J7" s="160"/>
    </row>
    <row r="8" spans="1:10" ht="9.6" customHeight="1" x14ac:dyDescent="0.15">
      <c r="A8" s="183" t="s">
        <v>265</v>
      </c>
      <c r="B8" s="184">
        <v>111273</v>
      </c>
      <c r="C8" s="184">
        <v>117748</v>
      </c>
      <c r="D8" s="184">
        <v>122441</v>
      </c>
      <c r="E8" s="184">
        <v>133475</v>
      </c>
      <c r="F8" s="184">
        <v>138337</v>
      </c>
      <c r="G8" s="38"/>
      <c r="H8" s="38"/>
    </row>
    <row r="9" spans="1:10" ht="9.6" customHeight="1" x14ac:dyDescent="0.15">
      <c r="A9" s="183" t="s">
        <v>266</v>
      </c>
      <c r="B9" s="184">
        <v>148423</v>
      </c>
      <c r="C9" s="184">
        <v>148940</v>
      </c>
      <c r="D9" s="184">
        <v>155142</v>
      </c>
      <c r="E9" s="184">
        <v>156560</v>
      </c>
      <c r="F9" s="184">
        <v>157511</v>
      </c>
      <c r="G9" s="38"/>
      <c r="H9" s="38"/>
    </row>
    <row r="10" spans="1:10" ht="9.6" customHeight="1" x14ac:dyDescent="0.15">
      <c r="A10" s="183" t="s">
        <v>463</v>
      </c>
      <c r="B10" s="185">
        <v>9768</v>
      </c>
      <c r="C10" s="185">
        <v>8967</v>
      </c>
      <c r="D10" s="185">
        <v>9575</v>
      </c>
      <c r="E10" s="185">
        <v>8886</v>
      </c>
      <c r="F10" s="184">
        <v>10565</v>
      </c>
      <c r="G10" s="38"/>
      <c r="H10" s="38"/>
    </row>
    <row r="11" spans="1:10" ht="9.9499999999999993" customHeight="1" x14ac:dyDescent="0.15">
      <c r="A11" s="470" t="s">
        <v>219</v>
      </c>
      <c r="B11" s="471">
        <f>SUM(B3:B10)</f>
        <v>497898</v>
      </c>
      <c r="C11" s="471">
        <f>SUM(C3:C10)</f>
        <v>505132</v>
      </c>
      <c r="D11" s="471">
        <f>SUM(D3:D10)</f>
        <v>509125</v>
      </c>
      <c r="E11" s="471">
        <f>SUM(E3:E10)</f>
        <v>514391</v>
      </c>
      <c r="F11" s="471">
        <f>SUM(F3:F10)</f>
        <v>509275</v>
      </c>
      <c r="G11" s="38"/>
    </row>
    <row r="12" spans="1:10" s="25" customFormat="1" ht="6.95" customHeight="1" x14ac:dyDescent="0.2">
      <c r="A12" s="289" t="s">
        <v>874</v>
      </c>
    </row>
    <row r="13" spans="1:10" ht="9.9499999999999993" customHeight="1" x14ac:dyDescent="0.15">
      <c r="A13" s="182"/>
      <c r="B13" s="25"/>
      <c r="C13" s="25"/>
      <c r="D13" s="25"/>
      <c r="E13" s="25"/>
      <c r="F13" s="25"/>
    </row>
    <row r="14" spans="1:10" ht="9.9499999999999993" customHeight="1" x14ac:dyDescent="0.15">
      <c r="A14" s="182"/>
      <c r="B14" s="25"/>
      <c r="C14" s="25"/>
      <c r="D14" s="25"/>
      <c r="E14" s="25"/>
      <c r="F14" s="25"/>
    </row>
    <row r="15" spans="1:10" ht="9.9499999999999993" customHeight="1" x14ac:dyDescent="0.15">
      <c r="A15" s="182"/>
      <c r="B15" s="25"/>
      <c r="C15" s="25"/>
      <c r="D15" s="25"/>
      <c r="E15" s="25"/>
      <c r="F15" s="25"/>
    </row>
    <row r="16" spans="1:10" ht="9.9499999999999993" customHeight="1" x14ac:dyDescent="0.15">
      <c r="A16" s="182"/>
      <c r="B16" s="25"/>
      <c r="C16" s="25"/>
      <c r="D16" s="25"/>
      <c r="E16" s="25"/>
      <c r="F16" s="25"/>
    </row>
    <row r="17" spans="1:11" ht="9" customHeight="1" x14ac:dyDescent="0.15">
      <c r="A17" s="182"/>
      <c r="B17" s="25"/>
      <c r="C17" s="25"/>
      <c r="D17" s="25"/>
      <c r="E17" s="25"/>
      <c r="F17" s="25"/>
    </row>
    <row r="18" spans="1:11" ht="9.9499999999999993" customHeight="1" x14ac:dyDescent="0.15">
      <c r="A18" s="182"/>
      <c r="B18" s="25"/>
      <c r="C18" s="25"/>
      <c r="D18" s="25"/>
      <c r="E18" s="25"/>
      <c r="F18" s="25"/>
    </row>
    <row r="19" spans="1:11" ht="9.9499999999999993" customHeight="1" x14ac:dyDescent="0.15">
      <c r="A19" s="182"/>
      <c r="B19" s="25"/>
      <c r="C19" s="25"/>
      <c r="D19" s="25"/>
      <c r="E19" s="25"/>
      <c r="F19" s="25"/>
    </row>
    <row r="20" spans="1:11" ht="9.9499999999999993" customHeight="1" x14ac:dyDescent="0.15">
      <c r="A20" s="182"/>
      <c r="B20" s="25"/>
      <c r="C20" s="25"/>
      <c r="D20" s="25"/>
      <c r="E20" s="25"/>
      <c r="F20" s="25"/>
    </row>
    <row r="21" spans="1:11" ht="7.5" customHeight="1" x14ac:dyDescent="0.15">
      <c r="A21" s="182"/>
      <c r="B21" s="25"/>
      <c r="C21" s="25"/>
      <c r="D21" s="25"/>
      <c r="E21" s="25"/>
      <c r="F21" s="25"/>
    </row>
    <row r="22" spans="1:11" ht="6.95" customHeight="1" x14ac:dyDescent="0.15">
      <c r="A22" s="285"/>
      <c r="B22" s="53"/>
      <c r="C22" s="53"/>
      <c r="D22" s="53"/>
      <c r="E22" s="53"/>
      <c r="F22" s="53"/>
    </row>
    <row r="23" spans="1:11" s="25" customFormat="1" ht="6.95" customHeight="1" x14ac:dyDescent="0.15">
      <c r="A23" s="654"/>
      <c r="B23" s="654"/>
      <c r="C23" s="654"/>
      <c r="D23" s="654"/>
      <c r="E23" s="654"/>
      <c r="F23" s="654"/>
    </row>
    <row r="24" spans="1:11" ht="9.9499999999999993" customHeight="1" x14ac:dyDescent="0.15">
      <c r="A24" s="1" t="s">
        <v>909</v>
      </c>
      <c r="B24" s="25"/>
      <c r="C24" s="25"/>
      <c r="D24" s="25"/>
      <c r="E24" s="25"/>
      <c r="F24" s="25"/>
    </row>
    <row r="25" spans="1:11" ht="12.95" customHeight="1" x14ac:dyDescent="0.15">
      <c r="A25" s="316" t="s">
        <v>456</v>
      </c>
      <c r="B25" s="561">
        <v>2011</v>
      </c>
      <c r="C25" s="561">
        <v>2012</v>
      </c>
      <c r="D25" s="561">
        <v>2013</v>
      </c>
      <c r="E25" s="562">
        <v>2014</v>
      </c>
      <c r="F25" s="318">
        <v>2015</v>
      </c>
    </row>
    <row r="26" spans="1:11" ht="9.9499999999999993" customHeight="1" x14ac:dyDescent="0.15">
      <c r="A26" s="186" t="s">
        <v>721</v>
      </c>
      <c r="B26" s="187">
        <v>353446</v>
      </c>
      <c r="C26" s="187">
        <v>358669</v>
      </c>
      <c r="D26" s="187">
        <v>359069</v>
      </c>
      <c r="E26" s="187">
        <v>363459</v>
      </c>
      <c r="F26" s="187">
        <v>360615</v>
      </c>
      <c r="H26" s="161"/>
      <c r="I26" s="161"/>
      <c r="J26" s="161"/>
      <c r="K26" s="161"/>
    </row>
    <row r="27" spans="1:11" ht="9.9499999999999993" customHeight="1" x14ac:dyDescent="0.15">
      <c r="A27" s="188" t="s">
        <v>455</v>
      </c>
      <c r="B27" s="189">
        <v>144452</v>
      </c>
      <c r="C27" s="189">
        <v>146463</v>
      </c>
      <c r="D27" s="189">
        <v>150056</v>
      </c>
      <c r="E27" s="189">
        <v>150932</v>
      </c>
      <c r="F27" s="189">
        <v>148660</v>
      </c>
      <c r="H27" s="162"/>
      <c r="I27" s="163"/>
      <c r="J27" s="163"/>
      <c r="K27" s="163"/>
    </row>
    <row r="28" spans="1:11" ht="9.9499999999999993" customHeight="1" x14ac:dyDescent="0.15">
      <c r="A28" s="472" t="s">
        <v>219</v>
      </c>
      <c r="B28" s="473">
        <f>SUM(B26:B27)</f>
        <v>497898</v>
      </c>
      <c r="C28" s="473">
        <f>SUM(C26:C27)</f>
        <v>505132</v>
      </c>
      <c r="D28" s="473">
        <f>SUM(D26:D27)</f>
        <v>509125</v>
      </c>
      <c r="E28" s="473">
        <f>SUM(E26:E27)</f>
        <v>514391</v>
      </c>
      <c r="F28" s="473">
        <f>SUM(F26:F27)</f>
        <v>509275</v>
      </c>
    </row>
    <row r="29" spans="1:11" s="25" customFormat="1" ht="6.95" customHeight="1" x14ac:dyDescent="0.2">
      <c r="A29" s="289" t="s">
        <v>824</v>
      </c>
    </row>
    <row r="37" spans="1:1" ht="6" customHeight="1" x14ac:dyDescent="0.15"/>
    <row r="47" spans="1:1" s="25" customFormat="1" ht="6.95" customHeight="1" x14ac:dyDescent="0.2">
      <c r="A47" s="289"/>
    </row>
  </sheetData>
  <mergeCells count="1">
    <mergeCell ref="A23:F23"/>
  </mergeCells>
  <pageMargins left="0.47244094488188981" right="0.47244094488188981" top="0.39370078740157483" bottom="0.43307086614173229" header="0.19685039370078741" footer="0"/>
  <pageSetup paperSize="1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65</vt:i4>
      </vt:variant>
      <vt:variant>
        <vt:lpstr>Intervalos nomeados</vt:lpstr>
      </vt:variant>
      <vt:variant>
        <vt:i4>1</vt:i4>
      </vt:variant>
    </vt:vector>
  </HeadingPairs>
  <TitlesOfParts>
    <vt:vector size="66" baseType="lpstr">
      <vt:lpstr>SUMÁRIO</vt:lpstr>
      <vt:lpstr>II-Est Ger 1.1-1.8 caract</vt:lpstr>
      <vt:lpstr>1.9-1.11 limites lagunas</vt:lpstr>
      <vt:lpstr>1.12 rios</vt:lpstr>
      <vt:lpstr>2.1-2.3 pop localizção e sexo</vt:lpstr>
      <vt:lpstr>2.4 pop por cor ou raça</vt:lpstr>
      <vt:lpstr>3.1 ipc</vt:lpstr>
      <vt:lpstr>4.1-4.3 admissões desligamentos</vt:lpstr>
      <vt:lpstr>4.4-4.5 emprego formal</vt:lpstr>
      <vt:lpstr>4.6 acidentes de trab</vt:lpstr>
      <vt:lpstr>II-Est Econ 1.1 pib</vt:lpstr>
      <vt:lpstr>2.1.1 área colhi</vt:lpstr>
      <vt:lpstr>2.1.2 quant produz</vt:lpstr>
      <vt:lpstr>2.1.3 valor prod</vt:lpstr>
      <vt:lpstr>2.2 pecuária</vt:lpstr>
      <vt:lpstr>2.3-2.4 avic prod orig anim</vt:lpstr>
      <vt:lpstr>2.5 pescado</vt:lpstr>
      <vt:lpstr>3.1.1 prod petró gas</vt:lpstr>
      <vt:lpstr>3.1.2 prod cimento</vt:lpstr>
      <vt:lpstr>3.1.3 prod braskem</vt:lpstr>
      <vt:lpstr>3.1.4-3.1.5 prod açúcar etanol</vt:lpstr>
      <vt:lpstr> 3.2.1-3.2.2 cons consu ener</vt:lpstr>
      <vt:lpstr>3.3.1 água</vt:lpstr>
      <vt:lpstr>3.3.2 esgoto</vt:lpstr>
      <vt:lpstr>4.1.1-4.1.4  exp imp prod</vt:lpstr>
      <vt:lpstr>4.1.5 Valor exp fatores</vt:lpstr>
      <vt:lpstr>4.1.6 valor imp fatores</vt:lpstr>
      <vt:lpstr>4.1.7-4.1.9 Exp e Imp mensal</vt:lpstr>
      <vt:lpstr>4.1.10 cons cimento</vt:lpstr>
      <vt:lpstr>4.1.11 vendas combust</vt:lpstr>
      <vt:lpstr>4.2.1.1 ext rodovias</vt:lpstr>
      <vt:lpstr>4.2.1.2-1.3 veículos</vt:lpstr>
      <vt:lpstr>4.2.2.1 transp hid </vt:lpstr>
      <vt:lpstr>4.2.2.2 carga emb</vt:lpstr>
      <vt:lpstr>4.2.3.1-4.2.3.5 transp áereo</vt:lpstr>
      <vt:lpstr>4.2.4 transp ferr</vt:lpstr>
      <vt:lpstr>4.3.1-4.3.3 telefonia</vt:lpstr>
      <vt:lpstr>4.4.1 impostos</vt:lpstr>
      <vt:lpstr> 4.4.2 Transf. consti.</vt:lpstr>
      <vt:lpstr>4.4.3 icms fpe</vt:lpstr>
      <vt:lpstr>4.4.4-4.4.5 receita despesa</vt:lpstr>
      <vt:lpstr>4.5.1 agencias bancárias</vt:lpstr>
      <vt:lpstr>4.6.1-4.6.4 turismo</vt:lpstr>
      <vt:lpstr>1.1.1-1.1.3 educ básica</vt:lpstr>
      <vt:lpstr>1.2.1-1.2.3 ensino sup</vt:lpstr>
      <vt:lpstr>2.1 seg púb crimes</vt:lpstr>
      <vt:lpstr>2.2 seg púb crimes sem</vt:lpstr>
      <vt:lpstr>3.1-3.3 eleitores</vt:lpstr>
      <vt:lpstr>4.1 casos confirmados</vt:lpstr>
      <vt:lpstr>4.2-4.3 est hos</vt:lpstr>
      <vt:lpstr>4.4 intern hos </vt:lpstr>
      <vt:lpstr>5.1 bene conc</vt:lpstr>
      <vt:lpstr>5.2 valor arrec ps</vt:lpstr>
      <vt:lpstr>6.1 domicilios localização</vt:lpstr>
      <vt:lpstr>6.2-6.3 dom e moradores micro</vt:lpstr>
      <vt:lpstr>6.4-6.7 dom part</vt:lpstr>
      <vt:lpstr>Ind 1.1-1.3 taxas</vt:lpstr>
      <vt:lpstr>1.4 taxa freq idade</vt:lpstr>
      <vt:lpstr>1.5 taxa freq est</vt:lpstr>
      <vt:lpstr>1.6 perc pessoas</vt:lpstr>
      <vt:lpstr>1.7-1.9 média est </vt:lpstr>
      <vt:lpstr>1.10 % Dom serv</vt:lpstr>
      <vt:lpstr>1.11 % Dom bens</vt:lpstr>
      <vt:lpstr>1.12 idh-m</vt:lpstr>
      <vt:lpstr>Fontes</vt:lpstr>
      <vt:lpstr>SUMÁRIO!_GoBack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Gattes</dc:creator>
  <cp:lastModifiedBy>Teresa Emery</cp:lastModifiedBy>
  <cp:lastPrinted>2017-03-09T15:09:07Z</cp:lastPrinted>
  <dcterms:created xsi:type="dcterms:W3CDTF">2006-03-20T12:33:11Z</dcterms:created>
  <dcterms:modified xsi:type="dcterms:W3CDTF">2017-03-09T15:11:44Z</dcterms:modified>
</cp:coreProperties>
</file>