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4.xml" ContentType="application/vnd.openxmlformats-officedocument.drawing+xml"/>
  <Override PartName="/xl/charts/chart38.xml" ContentType="application/vnd.openxmlformats-officedocument.drawingml.chart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6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7.xml" ContentType="application/vnd.openxmlformats-officedocument.drawing+xml"/>
  <Override PartName="/xl/charts/chart48.xml" ContentType="application/vnd.openxmlformats-officedocument.drawingml.chart+xml"/>
  <Override PartName="/xl/drawings/drawing28.xml" ContentType="application/vnd.openxmlformats-officedocument.drawing+xml"/>
  <Override PartName="/xl/charts/chart49.xml" ContentType="application/vnd.openxmlformats-officedocument.drawingml.chart+xml"/>
  <Override PartName="/xl/drawings/drawing29.xml" ContentType="application/vnd.openxmlformats-officedocument.drawing+xml"/>
  <Override PartName="/xl/charts/chart50.xml" ContentType="application/vnd.openxmlformats-officedocument.drawingml.chart+xml"/>
  <Override PartName="/xl/drawings/drawing3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1.xml" ContentType="application/vnd.openxmlformats-officedocument.drawing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harts/chart54.xml" ContentType="application/vnd.openxmlformats-officedocument.drawingml.chart+xml"/>
  <Override PartName="/xl/drawings/drawing33.xml" ContentType="application/vnd.openxmlformats-officedocument.drawing+xml"/>
  <Override PartName="/xl/charts/chart5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2855" firstSheet="42" activeTab="43"/>
  </bookViews>
  <sheets>
    <sheet name="SUMÁRIO" sheetId="73" r:id="rId1"/>
    <sheet name="II-Est Ger 1.1-1.8 caract" sheetId="62" r:id="rId2"/>
    <sheet name="1.9-1.11 limites lagunas" sheetId="18" r:id="rId3"/>
    <sheet name="1.12 rios" sheetId="17" r:id="rId4"/>
    <sheet name="2.1-2.3 pop localizção e sexo" sheetId="16" r:id="rId5"/>
    <sheet name="2.4 pop por cor ou raça" sheetId="72" r:id="rId6"/>
    <sheet name="3.1 ipc" sheetId="14" r:id="rId7"/>
    <sheet name="4.1-4.3 admissões desligamentos" sheetId="13" r:id="rId8"/>
    <sheet name="4.4-4.5 emprego formal" sheetId="67" r:id="rId9"/>
    <sheet name="4.6 acidentes de trab" sheetId="12" r:id="rId10"/>
    <sheet name="II-Est Econ 1.1 pib" sheetId="11" r:id="rId11"/>
    <sheet name="2.1.1 área colhi" sheetId="10" r:id="rId12"/>
    <sheet name="2.1.2 quant produz" sheetId="9" r:id="rId13"/>
    <sheet name="2.1.3 valor prod" sheetId="65" r:id="rId14"/>
    <sheet name="2.2 pecuária" sheetId="8" r:id="rId15"/>
    <sheet name="2.3-2.4 avic prod orig anim" sheetId="7" r:id="rId16"/>
    <sheet name="2.5 pescado" sheetId="74" r:id="rId17"/>
    <sheet name="3.1.1 prod petró gas" sheetId="5" r:id="rId18"/>
    <sheet name="3.1.2 prod cimento" sheetId="4" r:id="rId19"/>
    <sheet name="3.1.3 prod braskem" sheetId="2" r:id="rId20"/>
    <sheet name="3.1.4-3.1.5 prod açúcar etanol" sheetId="36" r:id="rId21"/>
    <sheet name=" 3.2.1-3.2.2 cons consu ener" sheetId="35" r:id="rId22"/>
    <sheet name="3.3.1 água" sheetId="26" r:id="rId23"/>
    <sheet name="3.3.2 esgoto" sheetId="27" r:id="rId24"/>
    <sheet name="4.1.1-4.1.4  exp imp prod" sheetId="82" r:id="rId25"/>
    <sheet name="4.1.5 Valor exp fatores" sheetId="29" r:id="rId26"/>
    <sheet name="4.1.6 valor imp fatores" sheetId="30" r:id="rId27"/>
    <sheet name="4.1.7-4.1.9 Exp e Imp mensal" sheetId="78" r:id="rId28"/>
    <sheet name="4.1.10 cons cimento" sheetId="31" r:id="rId29"/>
    <sheet name="4.1.11 vendas combust" sheetId="33" r:id="rId30"/>
    <sheet name="4.2.1.1 ext rodovias" sheetId="25" r:id="rId31"/>
    <sheet name="4.2.1.2-1.3 veículos" sheetId="24" r:id="rId32"/>
    <sheet name="4.2.2.1 transp hid " sheetId="79" r:id="rId33"/>
    <sheet name="4.2.2.2 carga emb" sheetId="21" r:id="rId34"/>
    <sheet name="4.2.3.1-4.2.3.5 transp áereo" sheetId="20" r:id="rId35"/>
    <sheet name="4.2.4 transp ferr" sheetId="46" r:id="rId36"/>
    <sheet name="4.3.1-4.3.3 telefonia" sheetId="45" r:id="rId37"/>
    <sheet name="4.4.1 impostos" sheetId="44" r:id="rId38"/>
    <sheet name=" 4.4.2 Transf. consti." sheetId="69" r:id="rId39"/>
    <sheet name="4.4.3 icms fpe" sheetId="43" r:id="rId40"/>
    <sheet name="4.4.4-4.4.5 receita despesa" sheetId="41" r:id="rId41"/>
    <sheet name="4.5.1 agencias bancárias" sheetId="38" r:id="rId42"/>
    <sheet name="4.6.1-4.6.4 turismo" sheetId="39" r:id="rId43"/>
    <sheet name="1.1.1-1.1.3 educ básica" sheetId="37" r:id="rId44"/>
    <sheet name="1.2.1-1.2.3 ensino sup" sheetId="57" r:id="rId45"/>
    <sheet name="2.1 seg púb crimes" sheetId="56" r:id="rId46"/>
    <sheet name="2.2 seg púb crimes sem" sheetId="80" r:id="rId47"/>
    <sheet name="3.1-3.3 eleitores" sheetId="51" r:id="rId48"/>
    <sheet name="4.1 casos confirmados" sheetId="52" r:id="rId49"/>
    <sheet name="4.2-4.3 est hos" sheetId="53" r:id="rId50"/>
    <sheet name="4.4 intern hos " sheetId="71" r:id="rId51"/>
    <sheet name="5.1 bene conc" sheetId="55" r:id="rId52"/>
    <sheet name="5.2 valor arrec ps" sheetId="63" r:id="rId53"/>
    <sheet name="6.1 domicilios localização" sheetId="48" r:id="rId54"/>
    <sheet name="6.2-6.3 dom e moradores micro" sheetId="76" r:id="rId55"/>
    <sheet name="6.4-6.7 dom part" sheetId="77" r:id="rId56"/>
    <sheet name="Ind 1.1-1.3 taxas" sheetId="54" r:id="rId57"/>
    <sheet name="1.4-1.5 taxa freq" sheetId="58" r:id="rId58"/>
    <sheet name="1.6 perc pessoas" sheetId="59" r:id="rId59"/>
    <sheet name="1.7-1.9 média est " sheetId="81" r:id="rId60"/>
    <sheet name="1.10 % Dom serv" sheetId="66" r:id="rId61"/>
    <sheet name="1.11 % Dom bens" sheetId="70" r:id="rId62"/>
    <sheet name="1.12 idh-m" sheetId="60" r:id="rId63"/>
    <sheet name="Fontes" sheetId="68" r:id="rId64"/>
  </sheets>
  <externalReferences>
    <externalReference r:id="rId65"/>
    <externalReference r:id="rId66"/>
    <externalReference r:id="rId67"/>
    <externalReference r:id="rId68"/>
  </externalReferences>
  <definedNames>
    <definedName name="_GoBack" localSheetId="0">SUMÁRIO!$A$3</definedName>
  </definedNames>
  <calcPr calcId="145621" calcMode="manual"/>
</workbook>
</file>

<file path=xl/calcChain.xml><?xml version="1.0" encoding="utf-8"?>
<calcChain xmlns="http://schemas.openxmlformats.org/spreadsheetml/2006/main">
  <c r="C10" i="12" l="1"/>
  <c r="B10" i="12" s="1"/>
  <c r="C9" i="12"/>
  <c r="B9" i="12" s="1"/>
  <c r="C8" i="12"/>
  <c r="B8" i="12"/>
  <c r="C7" i="12"/>
  <c r="B7" i="12" s="1"/>
  <c r="C6" i="12"/>
  <c r="B6" i="12"/>
  <c r="D18" i="44" l="1"/>
  <c r="D20" i="44" s="1"/>
  <c r="E18" i="44"/>
  <c r="E20" i="44" s="1"/>
  <c r="E17" i="29" l="1"/>
  <c r="E18" i="29"/>
  <c r="E19" i="29"/>
  <c r="E20" i="29"/>
  <c r="E16" i="29"/>
  <c r="D17" i="29"/>
  <c r="D18" i="29"/>
  <c r="D19" i="29"/>
  <c r="D20" i="29"/>
  <c r="D16" i="29"/>
  <c r="C17" i="29"/>
  <c r="C18" i="29"/>
  <c r="C19" i="29"/>
  <c r="C20" i="29"/>
  <c r="C16" i="29"/>
  <c r="B17" i="29"/>
  <c r="B18" i="29"/>
  <c r="B19" i="29"/>
  <c r="B20" i="29"/>
  <c r="B16" i="29"/>
  <c r="A17" i="29"/>
  <c r="A18" i="29"/>
  <c r="A19" i="29"/>
  <c r="A20" i="29"/>
  <c r="A16" i="29"/>
  <c r="E62" i="57" l="1"/>
  <c r="D62" i="57"/>
  <c r="C62" i="57"/>
  <c r="B62" i="57"/>
  <c r="E57" i="57"/>
  <c r="D57" i="57"/>
  <c r="C57" i="57"/>
  <c r="B57" i="57"/>
  <c r="E52" i="57"/>
  <c r="D52" i="57"/>
  <c r="C52" i="57"/>
  <c r="B52" i="57"/>
  <c r="E37" i="57"/>
  <c r="D37" i="57"/>
  <c r="C37" i="57"/>
  <c r="B37" i="57"/>
  <c r="E32" i="57"/>
  <c r="D32" i="57"/>
  <c r="C32" i="57"/>
  <c r="B32" i="57"/>
  <c r="E27" i="57"/>
  <c r="D27" i="57"/>
  <c r="C27" i="57"/>
  <c r="B27" i="57"/>
  <c r="E14" i="57"/>
  <c r="D14" i="57"/>
  <c r="C14" i="57"/>
  <c r="B14" i="57"/>
  <c r="E9" i="57"/>
  <c r="D9" i="57"/>
  <c r="C9" i="57"/>
  <c r="B9" i="57"/>
  <c r="E4" i="57"/>
  <c r="D4" i="57"/>
  <c r="C4" i="57"/>
  <c r="B4" i="57"/>
  <c r="B29" i="82" l="1"/>
  <c r="C29" i="82"/>
  <c r="D29" i="82"/>
  <c r="E29" i="82"/>
  <c r="F29" i="82"/>
  <c r="B74" i="82"/>
  <c r="C74" i="82"/>
  <c r="D74" i="82"/>
  <c r="E74" i="82"/>
  <c r="F74" i="82"/>
  <c r="B124" i="82"/>
  <c r="C124" i="82"/>
  <c r="D124" i="82"/>
  <c r="E124" i="82"/>
  <c r="F124" i="82"/>
  <c r="B170" i="82"/>
  <c r="C170" i="82"/>
  <c r="D170" i="82"/>
  <c r="E170" i="82"/>
  <c r="F170" i="82"/>
  <c r="B14" i="69" l="1"/>
  <c r="B15" i="69"/>
  <c r="B16" i="69"/>
  <c r="B17" i="69"/>
  <c r="B12" i="69"/>
  <c r="D14" i="69"/>
  <c r="D15" i="69"/>
  <c r="D16" i="69"/>
  <c r="D17" i="69"/>
  <c r="D12" i="69"/>
  <c r="C14" i="69"/>
  <c r="C15" i="69"/>
  <c r="C16" i="69"/>
  <c r="C17" i="69"/>
  <c r="C12" i="69"/>
  <c r="E14" i="69"/>
  <c r="E15" i="69"/>
  <c r="E16" i="69"/>
  <c r="E17" i="69"/>
  <c r="E12" i="69"/>
  <c r="C7" i="58" l="1"/>
  <c r="C8" i="58"/>
  <c r="C9" i="58"/>
  <c r="C10" i="58"/>
  <c r="C11" i="58"/>
  <c r="C12" i="58"/>
  <c r="C13" i="58"/>
  <c r="C14" i="58"/>
  <c r="C15" i="58"/>
  <c r="C16" i="58"/>
  <c r="C17" i="58"/>
  <c r="C6" i="58"/>
  <c r="G30" i="58"/>
  <c r="F30" i="58"/>
  <c r="E30" i="58"/>
  <c r="D30" i="58"/>
  <c r="C30" i="58"/>
  <c r="B30" i="58"/>
  <c r="C5" i="59"/>
  <c r="C6" i="59"/>
  <c r="C7" i="59"/>
  <c r="C8" i="59"/>
  <c r="C9" i="59"/>
  <c r="C10" i="59"/>
  <c r="C11" i="59"/>
  <c r="C12" i="59"/>
  <c r="C13" i="59"/>
  <c r="C14" i="59"/>
  <c r="C15" i="59"/>
  <c r="C16" i="59"/>
  <c r="C17" i="59"/>
  <c r="C18" i="59"/>
  <c r="C19" i="59"/>
  <c r="C20" i="59"/>
  <c r="C4" i="59"/>
  <c r="B30" i="77"/>
  <c r="B29" i="77"/>
  <c r="B28" i="77"/>
  <c r="B27" i="77"/>
  <c r="B19" i="77"/>
  <c r="B18" i="77"/>
  <c r="B17" i="77"/>
  <c r="B16" i="77"/>
  <c r="B7" i="77"/>
  <c r="B6" i="77"/>
  <c r="B5" i="77"/>
  <c r="B4" i="77"/>
  <c r="B42" i="77"/>
  <c r="B41" i="77"/>
  <c r="B40" i="77"/>
  <c r="B39" i="77"/>
  <c r="B20" i="76"/>
  <c r="B19" i="76"/>
  <c r="B18" i="76"/>
  <c r="B17" i="76"/>
  <c r="B8" i="76"/>
  <c r="B7" i="76"/>
  <c r="B6" i="76"/>
  <c r="B5" i="76"/>
  <c r="B9" i="48"/>
  <c r="B8" i="48"/>
  <c r="B7" i="48"/>
  <c r="B6" i="48"/>
  <c r="B7" i="72"/>
  <c r="B6" i="72"/>
  <c r="B5" i="72"/>
  <c r="B4" i="72"/>
  <c r="B30" i="16"/>
  <c r="B29" i="16"/>
  <c r="B28" i="16"/>
  <c r="B27" i="16"/>
  <c r="B8" i="16"/>
  <c r="B7" i="16"/>
  <c r="B6" i="16"/>
  <c r="B5" i="16"/>
  <c r="F12" i="13" l="1"/>
  <c r="E8" i="7" l="1"/>
  <c r="E7" i="7"/>
  <c r="E6" i="7"/>
  <c r="E5" i="7"/>
  <c r="C18" i="24" l="1"/>
  <c r="D18" i="24"/>
  <c r="E18" i="24"/>
  <c r="F18" i="24"/>
  <c r="B18" i="24"/>
  <c r="E27" i="67" l="1"/>
  <c r="D27" i="67"/>
  <c r="C27" i="67"/>
  <c r="B27" i="67"/>
  <c r="E11" i="67"/>
  <c r="D11" i="67"/>
  <c r="C11" i="67"/>
  <c r="B11" i="67"/>
  <c r="D8" i="71" l="1"/>
  <c r="B4" i="78" l="1"/>
  <c r="C4" i="78"/>
  <c r="D4" i="78"/>
  <c r="E4" i="78"/>
  <c r="F4" i="78"/>
  <c r="B27" i="78"/>
  <c r="C27" i="78"/>
  <c r="D27" i="78"/>
  <c r="E27" i="78"/>
  <c r="F27" i="78"/>
  <c r="B51" i="78"/>
  <c r="C51" i="78"/>
  <c r="D51" i="78"/>
  <c r="E51" i="78"/>
  <c r="F51" i="78"/>
  <c r="B52" i="78"/>
  <c r="C52" i="78"/>
  <c r="D52" i="78"/>
  <c r="E52" i="78"/>
  <c r="F52" i="78"/>
  <c r="B53" i="78"/>
  <c r="C53" i="78"/>
  <c r="D53" i="78"/>
  <c r="E53" i="78"/>
  <c r="F53" i="78"/>
  <c r="B54" i="78"/>
  <c r="C54" i="78"/>
  <c r="D54" i="78"/>
  <c r="E54" i="78"/>
  <c r="F54" i="78"/>
  <c r="B55" i="78"/>
  <c r="C55" i="78"/>
  <c r="D55" i="78"/>
  <c r="E55" i="78"/>
  <c r="F55" i="78"/>
  <c r="B56" i="78"/>
  <c r="C56" i="78"/>
  <c r="D56" i="78"/>
  <c r="E56" i="78"/>
  <c r="F56" i="78"/>
  <c r="B57" i="78"/>
  <c r="C57" i="78"/>
  <c r="D57" i="78"/>
  <c r="E57" i="78"/>
  <c r="F57" i="78"/>
  <c r="B58" i="78"/>
  <c r="C58" i="78"/>
  <c r="D58" i="78"/>
  <c r="E58" i="78"/>
  <c r="F58" i="78"/>
  <c r="B59" i="78"/>
  <c r="C59" i="78"/>
  <c r="D59" i="78"/>
  <c r="E59" i="78"/>
  <c r="F59" i="78"/>
  <c r="B60" i="78"/>
  <c r="C60" i="78"/>
  <c r="D60" i="78"/>
  <c r="E60" i="78"/>
  <c r="F60" i="78"/>
  <c r="B61" i="78"/>
  <c r="C61" i="78"/>
  <c r="D61" i="78"/>
  <c r="E61" i="78"/>
  <c r="F61" i="78"/>
  <c r="B62" i="78"/>
  <c r="C62" i="78"/>
  <c r="D62" i="78"/>
  <c r="E62" i="78"/>
  <c r="F62" i="78"/>
  <c r="C50" i="78" l="1"/>
  <c r="F50" i="78"/>
  <c r="B50" i="78"/>
  <c r="E50" i="78"/>
  <c r="D50" i="78"/>
  <c r="C10" i="39" l="1"/>
  <c r="D10" i="39"/>
  <c r="B10" i="39"/>
  <c r="E27" i="36" l="1"/>
  <c r="D27" i="36"/>
  <c r="C27" i="36"/>
  <c r="B27" i="36"/>
  <c r="E6" i="36"/>
  <c r="D6" i="36"/>
  <c r="C6" i="36"/>
  <c r="B6" i="36"/>
  <c r="G9" i="21" l="1"/>
  <c r="D9" i="21"/>
  <c r="G8" i="21"/>
  <c r="D8" i="21"/>
  <c r="G7" i="21"/>
  <c r="D7" i="21"/>
  <c r="G6" i="21"/>
  <c r="D6" i="21"/>
  <c r="E9" i="55" l="1"/>
  <c r="B9" i="55"/>
  <c r="E8" i="55"/>
  <c r="B8" i="55"/>
  <c r="E7" i="55"/>
  <c r="B7" i="55"/>
  <c r="E6" i="55"/>
  <c r="B6" i="55"/>
  <c r="D19" i="41" l="1"/>
  <c r="D18" i="41"/>
  <c r="D17" i="41"/>
  <c r="D16" i="41"/>
  <c r="D7" i="41"/>
  <c r="D6" i="41"/>
  <c r="D5" i="41"/>
  <c r="D4" i="41"/>
  <c r="F52" i="45" l="1"/>
  <c r="E28" i="45"/>
  <c r="D28" i="45"/>
  <c r="C28" i="45"/>
  <c r="B28" i="45"/>
  <c r="E52" i="45"/>
  <c r="D52" i="45"/>
  <c r="C52" i="45"/>
  <c r="B52" i="45"/>
  <c r="F22" i="25" l="1"/>
  <c r="C24" i="25"/>
  <c r="D24" i="25"/>
  <c r="B24" i="25"/>
  <c r="C23" i="25"/>
  <c r="D23" i="25"/>
  <c r="E23" i="25"/>
  <c r="F23" i="25"/>
  <c r="B23" i="25"/>
  <c r="F9" i="25"/>
  <c r="E9" i="25"/>
  <c r="D9" i="25"/>
  <c r="C9" i="25"/>
  <c r="B9" i="25"/>
  <c r="E17" i="25"/>
  <c r="D17" i="25"/>
  <c r="C17" i="25"/>
  <c r="B17" i="25"/>
  <c r="E13" i="25"/>
  <c r="D13" i="25"/>
  <c r="C13" i="25"/>
  <c r="B13" i="25"/>
  <c r="E5" i="25"/>
  <c r="D5" i="25"/>
  <c r="C5" i="25"/>
  <c r="B5" i="25"/>
  <c r="E21" i="25" l="1"/>
  <c r="B21" i="25"/>
  <c r="D21" i="25"/>
  <c r="C21" i="25"/>
  <c r="E34" i="35"/>
  <c r="D34" i="35"/>
  <c r="C34" i="35"/>
  <c r="B34" i="35"/>
  <c r="E12" i="35"/>
  <c r="D12" i="35"/>
  <c r="C12" i="35"/>
  <c r="B12" i="35"/>
  <c r="D21" i="44" l="1"/>
  <c r="C21" i="44"/>
  <c r="E22" i="44"/>
  <c r="C18" i="44"/>
  <c r="C20" i="44" s="1"/>
  <c r="B18" i="44"/>
  <c r="B20" i="44" s="1"/>
  <c r="B21" i="44" s="1"/>
  <c r="H7" i="69" l="1"/>
  <c r="H6" i="69"/>
  <c r="H5" i="69"/>
  <c r="H4" i="69"/>
  <c r="E12" i="37" l="1"/>
  <c r="D12" i="37"/>
  <c r="C12" i="37"/>
  <c r="B12" i="37"/>
  <c r="E9" i="37"/>
  <c r="D9" i="37"/>
  <c r="C9" i="37"/>
  <c r="C8" i="37" s="1"/>
  <c r="B9" i="37"/>
  <c r="E5" i="56"/>
  <c r="D5" i="56"/>
  <c r="C5" i="56"/>
  <c r="E8" i="37" l="1"/>
  <c r="B8" i="37"/>
  <c r="D8" i="37"/>
  <c r="F8" i="38"/>
  <c r="F7" i="38"/>
  <c r="F6" i="38"/>
  <c r="F5" i="38"/>
  <c r="D7" i="71" l="1"/>
  <c r="D6" i="71"/>
  <c r="D5" i="71"/>
  <c r="D4" i="71"/>
  <c r="F19" i="53"/>
  <c r="F18" i="53"/>
  <c r="F17" i="53"/>
  <c r="F16" i="53"/>
  <c r="F7" i="53"/>
  <c r="F6" i="53"/>
  <c r="F5" i="53"/>
  <c r="F4" i="53"/>
  <c r="E51" i="51" l="1"/>
  <c r="D51" i="51"/>
  <c r="C51" i="51"/>
  <c r="B51" i="51"/>
  <c r="E28" i="51"/>
  <c r="D28" i="51"/>
  <c r="C28" i="51"/>
  <c r="B28" i="51"/>
  <c r="E5" i="51"/>
  <c r="D5" i="51"/>
  <c r="C5" i="51"/>
  <c r="B5" i="51"/>
  <c r="E33" i="13" l="1"/>
  <c r="D33" i="13"/>
  <c r="C33" i="13"/>
  <c r="B33" i="13"/>
  <c r="E12" i="13"/>
  <c r="D12" i="13"/>
  <c r="C12" i="13"/>
  <c r="B12" i="13"/>
  <c r="G10" i="5"/>
  <c r="D10" i="5"/>
  <c r="G9" i="5"/>
  <c r="D9" i="5"/>
  <c r="G8" i="5"/>
  <c r="D8" i="5"/>
  <c r="G7" i="5"/>
  <c r="D7" i="5"/>
  <c r="D8" i="30"/>
  <c r="B8" i="30" s="1"/>
  <c r="D7" i="30"/>
  <c r="B7" i="30" s="1"/>
  <c r="D6" i="30"/>
  <c r="B6" i="30" s="1"/>
  <c r="D5" i="30"/>
  <c r="B5" i="30" s="1"/>
  <c r="D8" i="29"/>
  <c r="B8" i="29" s="1"/>
  <c r="D7" i="29"/>
  <c r="B7" i="29" s="1"/>
  <c r="D6" i="29"/>
  <c r="B6" i="29" s="1"/>
  <c r="D5" i="29"/>
  <c r="B5" i="29" s="1"/>
  <c r="F3" i="24" l="1"/>
  <c r="E3" i="24"/>
  <c r="D3" i="24"/>
  <c r="C3" i="24"/>
  <c r="B3" i="24"/>
  <c r="B43" i="77" l="1"/>
  <c r="B31" i="77"/>
  <c r="B20" i="77"/>
  <c r="B8" i="77"/>
  <c r="B21" i="76"/>
  <c r="B9" i="76"/>
  <c r="B10" i="48"/>
  <c r="B8" i="72"/>
  <c r="B31" i="16"/>
  <c r="B9" i="16"/>
  <c r="E10" i="55" l="1"/>
  <c r="B10" i="55"/>
  <c r="F20" i="53"/>
  <c r="F8" i="53"/>
  <c r="F51" i="51"/>
  <c r="F28" i="51"/>
  <c r="F5" i="51"/>
  <c r="I16" i="80"/>
  <c r="I15" i="80"/>
  <c r="I14" i="80"/>
  <c r="I13" i="80"/>
  <c r="I12" i="80"/>
  <c r="I11" i="80"/>
  <c r="I10" i="80"/>
  <c r="I9" i="80"/>
  <c r="I8" i="80"/>
  <c r="I7" i="80"/>
  <c r="I6" i="80"/>
  <c r="I5" i="80"/>
  <c r="H4" i="80"/>
  <c r="G4" i="80"/>
  <c r="F4" i="80"/>
  <c r="E4" i="80"/>
  <c r="D4" i="80"/>
  <c r="C4" i="80"/>
  <c r="B4" i="80"/>
  <c r="F5" i="56"/>
  <c r="F62" i="57"/>
  <c r="F57" i="57"/>
  <c r="F52" i="57"/>
  <c r="F37" i="57"/>
  <c r="F32" i="57"/>
  <c r="F27" i="57"/>
  <c r="F14" i="57"/>
  <c r="F9" i="57"/>
  <c r="F4" i="57"/>
  <c r="F12" i="37"/>
  <c r="F9" i="37"/>
  <c r="F9" i="38"/>
  <c r="D20" i="41"/>
  <c r="D8" i="41"/>
  <c r="H8" i="69"/>
  <c r="F18" i="44"/>
  <c r="F20" i="44" s="1"/>
  <c r="F22" i="44" s="1"/>
  <c r="F28" i="45"/>
  <c r="F8" i="37" l="1"/>
  <c r="I4" i="80"/>
  <c r="G10" i="21"/>
  <c r="D10" i="21"/>
  <c r="F15" i="79"/>
  <c r="E15" i="79"/>
  <c r="B15" i="79"/>
  <c r="F14" i="79"/>
  <c r="E14" i="79"/>
  <c r="B14" i="79"/>
  <c r="D13" i="79"/>
  <c r="C13" i="79"/>
  <c r="F10" i="79"/>
  <c r="E10" i="79"/>
  <c r="B10" i="79"/>
  <c r="F7" i="79"/>
  <c r="E7" i="79"/>
  <c r="B7" i="79"/>
  <c r="B13" i="79" s="1"/>
  <c r="F17" i="25"/>
  <c r="F13" i="25"/>
  <c r="F5" i="25"/>
  <c r="D9" i="30"/>
  <c r="B9" i="30" s="1"/>
  <c r="D9" i="29"/>
  <c r="B9" i="29" s="1"/>
  <c r="F34" i="35"/>
  <c r="F12" i="35"/>
  <c r="F27" i="36"/>
  <c r="F6" i="36"/>
  <c r="G11" i="5"/>
  <c r="D11" i="5"/>
  <c r="F10" i="74"/>
  <c r="C10" i="74"/>
  <c r="F9" i="74"/>
  <c r="C9" i="74"/>
  <c r="F8" i="74"/>
  <c r="C8" i="74"/>
  <c r="F7" i="74"/>
  <c r="C7" i="74"/>
  <c r="F6" i="74"/>
  <c r="C6" i="74"/>
  <c r="E9" i="7"/>
  <c r="F27" i="67"/>
  <c r="F11" i="67"/>
  <c r="F54" i="13"/>
  <c r="E54" i="13"/>
  <c r="D54" i="13"/>
  <c r="C54" i="13"/>
  <c r="B54" i="13"/>
  <c r="F53" i="13"/>
  <c r="E53" i="13"/>
  <c r="D53" i="13"/>
  <c r="C53" i="13"/>
  <c r="B53" i="13"/>
  <c r="F52" i="13"/>
  <c r="E52" i="13"/>
  <c r="D52" i="13"/>
  <c r="C52" i="13"/>
  <c r="B52" i="13"/>
  <c r="F51" i="13"/>
  <c r="E51" i="13"/>
  <c r="D51" i="13"/>
  <c r="C51" i="13"/>
  <c r="B51" i="13"/>
  <c r="F50" i="13"/>
  <c r="E50" i="13"/>
  <c r="D50" i="13"/>
  <c r="C50" i="13"/>
  <c r="B50" i="13"/>
  <c r="F49" i="13"/>
  <c r="E49" i="13"/>
  <c r="D49" i="13"/>
  <c r="C49" i="13"/>
  <c r="B49" i="13"/>
  <c r="F48" i="13"/>
  <c r="E48" i="13"/>
  <c r="D48" i="13"/>
  <c r="C48" i="13"/>
  <c r="B48" i="13"/>
  <c r="F47" i="13"/>
  <c r="E47" i="13"/>
  <c r="D47" i="13"/>
  <c r="C47" i="13"/>
  <c r="B47" i="13"/>
  <c r="F33" i="13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2" i="16"/>
  <c r="D53" i="16"/>
  <c r="D51" i="16"/>
  <c r="D50" i="16"/>
  <c r="B6" i="74" l="1"/>
  <c r="B7" i="74"/>
  <c r="B10" i="74"/>
  <c r="B9" i="74"/>
  <c r="B8" i="74"/>
  <c r="E55" i="13"/>
  <c r="F21" i="25"/>
  <c r="F55" i="13"/>
  <c r="B55" i="13"/>
  <c r="C55" i="13"/>
  <c r="D55" i="13"/>
  <c r="E13" i="79"/>
  <c r="F13" i="79"/>
  <c r="B60" i="17"/>
  <c r="B56" i="17"/>
  <c r="B51" i="17"/>
  <c r="B50" i="17"/>
  <c r="B42" i="17"/>
  <c r="B36" i="17"/>
  <c r="B34" i="17"/>
  <c r="B28" i="17"/>
  <c r="B26" i="17"/>
  <c r="B23" i="17"/>
  <c r="B22" i="17"/>
  <c r="B18" i="17"/>
  <c r="B13" i="17"/>
  <c r="B12" i="17"/>
  <c r="B10" i="17"/>
  <c r="B4" i="17"/>
</calcChain>
</file>

<file path=xl/sharedStrings.xml><?xml version="1.0" encoding="utf-8"?>
<sst xmlns="http://schemas.openxmlformats.org/spreadsheetml/2006/main" count="1725" uniqueCount="1084">
  <si>
    <t>REBANHOS</t>
  </si>
  <si>
    <t>Asininos</t>
  </si>
  <si>
    <t>Bovinos</t>
  </si>
  <si>
    <t>Bubalinos</t>
  </si>
  <si>
    <t>Caprinos</t>
  </si>
  <si>
    <t>Coelhos</t>
  </si>
  <si>
    <t>Equinos</t>
  </si>
  <si>
    <t>Muares</t>
  </si>
  <si>
    <t>Ovinos</t>
  </si>
  <si>
    <t>Suinos</t>
  </si>
  <si>
    <t>Vacas Ordenhadas</t>
  </si>
  <si>
    <t>2.3 - Avicultura</t>
  </si>
  <si>
    <t>AVES</t>
  </si>
  <si>
    <t>Galinhas</t>
  </si>
  <si>
    <t>Codornas</t>
  </si>
  <si>
    <t>TOTAL</t>
  </si>
  <si>
    <t>2.4 – Produtos de origem animal</t>
  </si>
  <si>
    <t>OVOS (mil dúzias)</t>
  </si>
  <si>
    <t>MEL DE ABELHA (kg)</t>
  </si>
  <si>
    <t>2.5 – PESCADO</t>
  </si>
  <si>
    <t>Outros</t>
  </si>
  <si>
    <t>3 - SETOR SECUNDÁRIO</t>
  </si>
  <si>
    <t>3.1 - Indústria</t>
  </si>
  <si>
    <t>PRODUÇÃO</t>
  </si>
  <si>
    <t>Demerara (VHP)</t>
  </si>
  <si>
    <t>Cristal</t>
  </si>
  <si>
    <t>Refinado granulado</t>
  </si>
  <si>
    <t>Anidro</t>
  </si>
  <si>
    <t>Hidratado</t>
  </si>
  <si>
    <t xml:space="preserve">3.2 - Energia Elétrica </t>
  </si>
  <si>
    <t>CLASSES</t>
  </si>
  <si>
    <t>Residencial</t>
  </si>
  <si>
    <t>Industrial</t>
  </si>
  <si>
    <t>Comercial</t>
  </si>
  <si>
    <t>Poderes públicos</t>
  </si>
  <si>
    <t>Iluminação pública</t>
  </si>
  <si>
    <t>Serviços públicos</t>
  </si>
  <si>
    <t>Consumo próprio</t>
  </si>
  <si>
    <t>3.3 – Água e Esgoto</t>
  </si>
  <si>
    <t>ÁGUA</t>
  </si>
  <si>
    <t xml:space="preserve">Quantidade de </t>
  </si>
  <si>
    <t>Extensão da rede (Km)</t>
  </si>
  <si>
    <t>ESGOTO</t>
  </si>
  <si>
    <t>Número de</t>
  </si>
  <si>
    <t>Coletado</t>
  </si>
  <si>
    <t>Tratado</t>
  </si>
  <si>
    <t>Faturado</t>
  </si>
  <si>
    <t>4 - SETOR TERCIÁRIO</t>
  </si>
  <si>
    <t>Policloreto de vinila</t>
  </si>
  <si>
    <t>Pedras e granitos</t>
  </si>
  <si>
    <t>VALOR FOB (US$ 1.000)</t>
  </si>
  <si>
    <t>Total geral</t>
  </si>
  <si>
    <t>Produtos básicos</t>
  </si>
  <si>
    <t>Produtos industrializados</t>
  </si>
  <si>
    <t>Operações especiais</t>
  </si>
  <si>
    <t>Semi-manufaturado</t>
  </si>
  <si>
    <t>CIMENTO ( t )</t>
  </si>
  <si>
    <t>4.2 - Transportes</t>
  </si>
  <si>
    <t>4.2.1 - Transporte Rodoviário</t>
  </si>
  <si>
    <t>Federal</t>
  </si>
  <si>
    <t>Estadual</t>
  </si>
  <si>
    <t>Municipal</t>
  </si>
  <si>
    <t>4.2.2 - Transporte Hidroviário</t>
  </si>
  <si>
    <t>Anos</t>
  </si>
  <si>
    <t>Cabotagem</t>
  </si>
  <si>
    <t>Longo curso</t>
  </si>
  <si>
    <t>QUANTIDADE DE CARGA (t)</t>
  </si>
  <si>
    <t>Embarcada</t>
  </si>
  <si>
    <t>Desembarcada</t>
  </si>
  <si>
    <t>AERONAVES</t>
  </si>
  <si>
    <t xml:space="preserve">Pouso </t>
  </si>
  <si>
    <t>Decolagem</t>
  </si>
  <si>
    <t>PASSAGEIROS</t>
  </si>
  <si>
    <t>Embarcados</t>
  </si>
  <si>
    <t>Desembarcados</t>
  </si>
  <si>
    <t>Conexões</t>
  </si>
  <si>
    <t>...</t>
  </si>
  <si>
    <t>Em trânsito</t>
  </si>
  <si>
    <t>Embarcadas</t>
  </si>
  <si>
    <t>Desembarcadas</t>
  </si>
  <si>
    <t>4.2.4 - Transporte Ferroviário Urbano</t>
  </si>
  <si>
    <t>4.3 - Comunicações</t>
  </si>
  <si>
    <t>TERMINAIS TELEFÔNICOS</t>
  </si>
  <si>
    <t>De acesso fixo instalado</t>
  </si>
  <si>
    <t>ACESSO</t>
  </si>
  <si>
    <t>4.4 - Finanças Públicas</t>
  </si>
  <si>
    <t>sobre importação</t>
  </si>
  <si>
    <t>sobre exportação</t>
  </si>
  <si>
    <t>sobre a renda total</t>
  </si>
  <si>
    <t>s/ operações financeiras</t>
  </si>
  <si>
    <t>CIDE-combustíveis(parc. n/dedutível)</t>
  </si>
  <si>
    <t>Corrente</t>
  </si>
  <si>
    <t>4.5 - Serviços Bancários</t>
  </si>
  <si>
    <t>AGÊNCIAS BANCÁRIAS</t>
  </si>
  <si>
    <t>Banco do Brasil</t>
  </si>
  <si>
    <t>Banco do Nordeste do Brasil</t>
  </si>
  <si>
    <t>Caixa Econômica Federal</t>
  </si>
  <si>
    <t>4.6 – Turismo</t>
  </si>
  <si>
    <t>1 – EDUCAÇÃO</t>
  </si>
  <si>
    <t>ENSINO</t>
  </si>
  <si>
    <t>MATRÍCULA</t>
  </si>
  <si>
    <t xml:space="preserve">Infantil </t>
  </si>
  <si>
    <t>Creche</t>
  </si>
  <si>
    <t>Pré-escola</t>
  </si>
  <si>
    <t>Fundamental</t>
  </si>
  <si>
    <t>Médio</t>
  </si>
  <si>
    <t>Especial</t>
  </si>
  <si>
    <t>Indígena</t>
  </si>
  <si>
    <t>Jovens e adultos</t>
  </si>
  <si>
    <t>1.2 - Ensino superior</t>
  </si>
  <si>
    <t>Instituições</t>
  </si>
  <si>
    <t>Privada</t>
  </si>
  <si>
    <t xml:space="preserve">Docentes </t>
  </si>
  <si>
    <t>Servidores</t>
  </si>
  <si>
    <t>Cursos</t>
  </si>
  <si>
    <t>VESTIBULAR</t>
  </si>
  <si>
    <t>Vagas oferecidas</t>
  </si>
  <si>
    <t>Inscrições</t>
  </si>
  <si>
    <t>Ingressos</t>
  </si>
  <si>
    <t xml:space="preserve">2 - SEGURANÇA PÚBLICA </t>
  </si>
  <si>
    <t>3 - REPRESENTAÇÃO POLÍTICA</t>
  </si>
  <si>
    <t>ELEITORES</t>
  </si>
  <si>
    <t>4 - SAÚDE</t>
  </si>
  <si>
    <t>ESPECIFICAÇÃO</t>
  </si>
  <si>
    <t xml:space="preserve">AIDS </t>
  </si>
  <si>
    <t xml:space="preserve">Coqueluche </t>
  </si>
  <si>
    <t xml:space="preserve">Dengue </t>
  </si>
  <si>
    <t xml:space="preserve">Febre tifóide </t>
  </si>
  <si>
    <t>Hanseníase</t>
  </si>
  <si>
    <t xml:space="preserve">Leptospirose </t>
  </si>
  <si>
    <t xml:space="preserve">Leishmaníase tegumentar Americana </t>
  </si>
  <si>
    <t>Malária (todas as formas)</t>
  </si>
  <si>
    <t xml:space="preserve">Rubéola </t>
  </si>
  <si>
    <t xml:space="preserve">Tétano acidental </t>
  </si>
  <si>
    <t>Tétano neonatal</t>
  </si>
  <si>
    <t>Privado</t>
  </si>
  <si>
    <t>5 - PREVIDÊNCIA SOCIAL</t>
  </si>
  <si>
    <t>BENEFÍCIOS</t>
  </si>
  <si>
    <t>Concedidos</t>
  </si>
  <si>
    <t>Urbano</t>
  </si>
  <si>
    <t>6 – HABITAÇÃO</t>
  </si>
  <si>
    <t>DOMICÍLIOS</t>
  </si>
  <si>
    <t>1 – INDICADORES</t>
  </si>
  <si>
    <t>TAXA (%)</t>
  </si>
  <si>
    <t>Masculino</t>
  </si>
  <si>
    <t>Feminino</t>
  </si>
  <si>
    <t>Zona Urbana</t>
  </si>
  <si>
    <t>Zona Rural</t>
  </si>
  <si>
    <t>Branca</t>
  </si>
  <si>
    <t>Preta</t>
  </si>
  <si>
    <t>Parda</t>
  </si>
  <si>
    <t>Grupo de Idade</t>
  </si>
  <si>
    <t>10 anos</t>
  </si>
  <si>
    <t>11 anos</t>
  </si>
  <si>
    <t>12 anos</t>
  </si>
  <si>
    <t>13 anos</t>
  </si>
  <si>
    <t>14 anos</t>
  </si>
  <si>
    <t>16 anos</t>
  </si>
  <si>
    <t>17 anos</t>
  </si>
  <si>
    <t>Cor ou Raça</t>
  </si>
  <si>
    <t>Sexo</t>
  </si>
  <si>
    <t>Esperança de Vida ao Nascer</t>
  </si>
  <si>
    <t>Geral</t>
  </si>
  <si>
    <t>Renda</t>
  </si>
  <si>
    <t>Longevidade</t>
  </si>
  <si>
    <t>Norte</t>
  </si>
  <si>
    <t>Sul</t>
  </si>
  <si>
    <t>Leste</t>
  </si>
  <si>
    <t>Oeste</t>
  </si>
  <si>
    <t xml:space="preserve"> - 08º 48' 47"</t>
  </si>
  <si>
    <t>- 10º 30' 09"</t>
  </si>
  <si>
    <t xml:space="preserve"> - 08º 54' 49"</t>
  </si>
  <si>
    <t xml:space="preserve"> - 09º 19' 22"</t>
  </si>
  <si>
    <t xml:space="preserve"> - 35º 28' 10"</t>
  </si>
  <si>
    <t xml:space="preserve"> - 36º 23' 42"</t>
  </si>
  <si>
    <t xml:space="preserve"> - 35º 09' 09"</t>
  </si>
  <si>
    <t xml:space="preserve"> - 38º 14' 27"</t>
  </si>
  <si>
    <t>Latitude</t>
  </si>
  <si>
    <t>Longitude</t>
  </si>
  <si>
    <t>Sudoeste</t>
  </si>
  <si>
    <t xml:space="preserve"> Bahia</t>
  </si>
  <si>
    <t>LIMITES</t>
  </si>
  <si>
    <t>PONTOS EXTREMOS</t>
  </si>
  <si>
    <t>1.1  - Ensino Básico</t>
  </si>
  <si>
    <t>EXTENSÃO (Km)</t>
  </si>
  <si>
    <t>ESCOLAS (*)</t>
  </si>
  <si>
    <t>Outras (1)</t>
  </si>
  <si>
    <t>DESPESA REALIZADA (R$ 1.000,00)</t>
  </si>
  <si>
    <t>RECEITA ARRECADADA (R$ 1.000,00)</t>
  </si>
  <si>
    <t>BAGAGENS (Kg)</t>
  </si>
  <si>
    <t>CARGAS (Kg)</t>
  </si>
  <si>
    <t>CORREIOS (Kg)</t>
  </si>
  <si>
    <t>RODOVIAS (Km)</t>
  </si>
  <si>
    <t>PRODUÇÃO ( t )</t>
  </si>
  <si>
    <t xml:space="preserve">CIMENTO ( t ) </t>
  </si>
  <si>
    <t>ÁREA (Km2)</t>
  </si>
  <si>
    <t>NÚMERO DE:</t>
  </si>
  <si>
    <t>Matrícula total</t>
  </si>
  <si>
    <t>1.9 - Pontos extremos</t>
  </si>
  <si>
    <t>Noroeste</t>
  </si>
  <si>
    <t>1.10 - Limites</t>
  </si>
  <si>
    <t>1.11 - Lagoas</t>
  </si>
  <si>
    <t>LEITE (mil litros)</t>
  </si>
  <si>
    <t>Manufaturado</t>
  </si>
  <si>
    <t>1.12 - Rios</t>
  </si>
  <si>
    <t>1.10.1 - Limites do Estado de Alagoas</t>
  </si>
  <si>
    <t>Galinha</t>
  </si>
  <si>
    <t>Codorna</t>
  </si>
  <si>
    <t>1 - CARACTERIZAÇÃO DO ESTADO</t>
  </si>
  <si>
    <t>Pernambuco</t>
  </si>
  <si>
    <t>Sergipe</t>
  </si>
  <si>
    <t>Oceano Atlântico</t>
  </si>
  <si>
    <t>Mundaú ou do Norte</t>
  </si>
  <si>
    <t>Manguaba ou do Sul</t>
  </si>
  <si>
    <t>Jequiá</t>
  </si>
  <si>
    <t>Piauí</t>
  </si>
  <si>
    <t>Camaragibe</t>
  </si>
  <si>
    <t>São Miguel</t>
  </si>
  <si>
    <t>Coruripe</t>
  </si>
  <si>
    <t>2 - DEMOGRAFIA</t>
  </si>
  <si>
    <t>ANOS</t>
  </si>
  <si>
    <t>Urbana</t>
  </si>
  <si>
    <t>Rural</t>
  </si>
  <si>
    <t>Total</t>
  </si>
  <si>
    <t>Homens</t>
  </si>
  <si>
    <t>Mulheres</t>
  </si>
  <si>
    <t>MUNICÍPIOS</t>
  </si>
  <si>
    <t>DENSIDADE DEMOGRÁFICA</t>
  </si>
  <si>
    <t>Maceió</t>
  </si>
  <si>
    <t>Arapiraca</t>
  </si>
  <si>
    <t>Palmeira dos Índios</t>
  </si>
  <si>
    <t>Rio Largo</t>
  </si>
  <si>
    <t>Penedo</t>
  </si>
  <si>
    <t>União dos Palmares</t>
  </si>
  <si>
    <t>Santana do Ipanema</t>
  </si>
  <si>
    <t>Delmiro Gouveia</t>
  </si>
  <si>
    <t>Campo Alegre</t>
  </si>
  <si>
    <t>São Miguel dos Campos</t>
  </si>
  <si>
    <t>Marechal Deodoro</t>
  </si>
  <si>
    <t>Atalaia</t>
  </si>
  <si>
    <t>Teotônio Vilela</t>
  </si>
  <si>
    <t>Pilar</t>
  </si>
  <si>
    <t>São Sebastião</t>
  </si>
  <si>
    <t>Girau do Ponciano</t>
  </si>
  <si>
    <t>3 - CUSTO DE VIDA</t>
  </si>
  <si>
    <t>GRUPOS</t>
  </si>
  <si>
    <t>Jan</t>
  </si>
  <si>
    <t>Fev</t>
  </si>
  <si>
    <t>Mar</t>
  </si>
  <si>
    <t>Abr</t>
  </si>
  <si>
    <t>Mai</t>
  </si>
  <si>
    <t>Jun</t>
  </si>
  <si>
    <t>Despesas pessoais</t>
  </si>
  <si>
    <t>Educação</t>
  </si>
  <si>
    <t>Habitação</t>
  </si>
  <si>
    <t>Transportes</t>
  </si>
  <si>
    <t>Vestuário</t>
  </si>
  <si>
    <t>Índice Geral</t>
  </si>
  <si>
    <t>Jul</t>
  </si>
  <si>
    <t>Ago</t>
  </si>
  <si>
    <t>Set</t>
  </si>
  <si>
    <t>Out</t>
  </si>
  <si>
    <t>Nov</t>
  </si>
  <si>
    <t>Dez</t>
  </si>
  <si>
    <t>4 - MERCADO DE TRABALHO</t>
  </si>
  <si>
    <t>ATIVIDADES ECONÔMICAS</t>
  </si>
  <si>
    <t>Extrativa mineral</t>
  </si>
  <si>
    <t>Construção civil</t>
  </si>
  <si>
    <t>Comércio</t>
  </si>
  <si>
    <t>Serviços</t>
  </si>
  <si>
    <t>Administração pública</t>
  </si>
  <si>
    <t>ACIDENTES DE TRABALHO</t>
  </si>
  <si>
    <t>Motivo</t>
  </si>
  <si>
    <t>Típico</t>
  </si>
  <si>
    <t>Trajeto</t>
  </si>
  <si>
    <t>Doença do Trabalho</t>
  </si>
  <si>
    <t>Moeda</t>
  </si>
  <si>
    <t>Valor</t>
  </si>
  <si>
    <t>R$ milhão</t>
  </si>
  <si>
    <t>R$</t>
  </si>
  <si>
    <t>2 - SETOR PRIMÁRIO</t>
  </si>
  <si>
    <t>2.1 – Agricultura</t>
  </si>
  <si>
    <t>(continua)</t>
  </si>
  <si>
    <t>PRODUTOS</t>
  </si>
  <si>
    <t>Abacaxi</t>
  </si>
  <si>
    <t>Algodão Herbáceo</t>
  </si>
  <si>
    <t>Banana</t>
  </si>
  <si>
    <t>Batata-doce</t>
  </si>
  <si>
    <t>Cana-de-açúcar</t>
  </si>
  <si>
    <t>Castanha de cajú</t>
  </si>
  <si>
    <t>Coco-da-baía</t>
  </si>
  <si>
    <t>(conclusão)</t>
  </si>
  <si>
    <t>Goiaba</t>
  </si>
  <si>
    <t>Laranja</t>
  </si>
  <si>
    <t>Limão</t>
  </si>
  <si>
    <t>Mamão</t>
  </si>
  <si>
    <t>Mandioca</t>
  </si>
  <si>
    <t>Manga</t>
  </si>
  <si>
    <t>Maracujá</t>
  </si>
  <si>
    <t>Melancia</t>
  </si>
  <si>
    <t>Pimenta-do-reino</t>
  </si>
  <si>
    <t>Abacaxi (mil frutos)</t>
  </si>
  <si>
    <t>Algodão Herbáceo (t)</t>
  </si>
  <si>
    <t>Amendoim (t)</t>
  </si>
  <si>
    <t>Arroz (t)</t>
  </si>
  <si>
    <t>Batata Doce (t)</t>
  </si>
  <si>
    <t>Castanha de caju (t)</t>
  </si>
  <si>
    <t>Coco-da-baía (mil frutos)</t>
  </si>
  <si>
    <t>Fava (t)</t>
  </si>
  <si>
    <t>Feijão (t)</t>
  </si>
  <si>
    <t>Fumo (t)</t>
  </si>
  <si>
    <t>Mamona (t)</t>
  </si>
  <si>
    <t>Mandioca (t)</t>
  </si>
  <si>
    <t>Milho (t)</t>
  </si>
  <si>
    <t>Pimenta-do-reino (t)</t>
  </si>
  <si>
    <t>2.2 - Pecuária</t>
  </si>
  <si>
    <t>4.2.3 - Transporte Aéreo</t>
  </si>
  <si>
    <t>Banana (t)</t>
  </si>
  <si>
    <t>Goiaba (t)</t>
  </si>
  <si>
    <t>Laranja (t)</t>
  </si>
  <si>
    <t>Limão (t)</t>
  </si>
  <si>
    <t>Mamão (t)</t>
  </si>
  <si>
    <t>Manga (t)</t>
  </si>
  <si>
    <t>Maracujá (t)</t>
  </si>
  <si>
    <t>Melancia (t)</t>
  </si>
  <si>
    <t>Galos, frangos(as)       e pintos</t>
  </si>
  <si>
    <t>Total Geral</t>
  </si>
  <si>
    <t>Remanescente de Quilombos</t>
  </si>
  <si>
    <t>Profissional - nível técnico</t>
  </si>
  <si>
    <t>Esquistossomose</t>
  </si>
  <si>
    <t>Meningite meningococica</t>
  </si>
  <si>
    <t>Meningite outras</t>
  </si>
  <si>
    <t>Sífilis congenita</t>
  </si>
  <si>
    <t>Automotiva</t>
  </si>
  <si>
    <t>De aviação</t>
  </si>
  <si>
    <t xml:space="preserve">Iluminante </t>
  </si>
  <si>
    <t xml:space="preserve">Diesel </t>
  </si>
  <si>
    <t xml:space="preserve">Combustível </t>
  </si>
  <si>
    <t>Doença de chagas</t>
  </si>
  <si>
    <t>Leishmaníase visceral (calazar)</t>
  </si>
  <si>
    <t>Tuberculose (todas formas)</t>
  </si>
  <si>
    <t>Terra</t>
  </si>
  <si>
    <t>Ambos os sexos</t>
  </si>
  <si>
    <t>Localização e Sexo</t>
  </si>
  <si>
    <t>Tomate</t>
  </si>
  <si>
    <t>Tomate (t)</t>
  </si>
  <si>
    <t>Café beneficiado (t)</t>
  </si>
  <si>
    <t>Café beneficiado</t>
  </si>
  <si>
    <t>Ano</t>
  </si>
  <si>
    <t>Indústria de transformação</t>
  </si>
  <si>
    <t>ANO</t>
  </si>
  <si>
    <t>Melão</t>
  </si>
  <si>
    <t>Melão (t)</t>
  </si>
  <si>
    <t>REGIÃO HIDROGRÁFICA</t>
  </si>
  <si>
    <t>Moxotó</t>
  </si>
  <si>
    <t>Talhada</t>
  </si>
  <si>
    <t>Capiá</t>
  </si>
  <si>
    <t>Riacho Grande</t>
  </si>
  <si>
    <t>Ipanema</t>
  </si>
  <si>
    <t>Traipu</t>
  </si>
  <si>
    <t>Paraíba</t>
  </si>
  <si>
    <t>Mundaú</t>
  </si>
  <si>
    <t>Litoral Norte</t>
  </si>
  <si>
    <t>Rio Moxotó</t>
  </si>
  <si>
    <t>Riacho Grande da Cruz</t>
  </si>
  <si>
    <t>Rio do Maxixe</t>
  </si>
  <si>
    <t>Riacho Talhada</t>
  </si>
  <si>
    <t>Riacho Olho D'Água</t>
  </si>
  <si>
    <t>Riacho Uruçu</t>
  </si>
  <si>
    <t>Rio Boa Vista</t>
  </si>
  <si>
    <t>Rio Capiá</t>
  </si>
  <si>
    <t>Riacho do Bobó</t>
  </si>
  <si>
    <t>Rio Boqueirão</t>
  </si>
  <si>
    <t>Rio Farias</t>
  </si>
  <si>
    <t>Rio Tapuio</t>
  </si>
  <si>
    <t>Rio Jacaré</t>
  </si>
  <si>
    <t>Rio Ipanema</t>
  </si>
  <si>
    <t>Riacho Jacobina</t>
  </si>
  <si>
    <t>Rio Traipu</t>
  </si>
  <si>
    <t>Rio do Cedro</t>
  </si>
  <si>
    <t>Rio Tibiri</t>
  </si>
  <si>
    <t>Rio Itiúba</t>
  </si>
  <si>
    <t>Rio Boacica</t>
  </si>
  <si>
    <t>Rio Perucaba</t>
  </si>
  <si>
    <t>Rio Piauí</t>
  </si>
  <si>
    <t>Rio Batinga</t>
  </si>
  <si>
    <t>Rio Coruripe</t>
  </si>
  <si>
    <t>Rio Conduípe</t>
  </si>
  <si>
    <t>Riacho da Barra</t>
  </si>
  <si>
    <t>Rio Adriana</t>
  </si>
  <si>
    <t>Rio São Miguel</t>
  </si>
  <si>
    <t>Rio Poxim</t>
  </si>
  <si>
    <t>Rio Jequiá</t>
  </si>
  <si>
    <t>Riacho Taboada</t>
  </si>
  <si>
    <t>Rio Niquim</t>
  </si>
  <si>
    <t>Rio Paraíba</t>
  </si>
  <si>
    <t>Rio Sumauma</t>
  </si>
  <si>
    <t>Rio Estivas</t>
  </si>
  <si>
    <t>Rio Remédio</t>
  </si>
  <si>
    <t>Riacho da Silva</t>
  </si>
  <si>
    <t>Rio Mundaú</t>
  </si>
  <si>
    <t>Rio Pratagy</t>
  </si>
  <si>
    <t>Rio Reginaldo</t>
  </si>
  <si>
    <t>Rio Jacarecica</t>
  </si>
  <si>
    <t>Rio Meirim</t>
  </si>
  <si>
    <t>Rio Sapucaí</t>
  </si>
  <si>
    <t>Rio Camaragibe</t>
  </si>
  <si>
    <t>Rio Santo Antônio</t>
  </si>
  <si>
    <t>Rio Tatuamunha</t>
  </si>
  <si>
    <t>Rio Manguaba</t>
  </si>
  <si>
    <t>Rio Salgado</t>
  </si>
  <si>
    <t>Rio Maragogi</t>
  </si>
  <si>
    <t>Rio dos Paus</t>
  </si>
  <si>
    <t>Rio Tabaiana</t>
  </si>
  <si>
    <t>Rio Jacuípe</t>
  </si>
  <si>
    <t>Jacuípe-Una</t>
  </si>
  <si>
    <t>São Luís do Quitunde</t>
  </si>
  <si>
    <t>São José da Tapera</t>
  </si>
  <si>
    <t>Dicloroetano – DCE</t>
  </si>
  <si>
    <t>Concluintes</t>
  </si>
  <si>
    <t>Soda DF</t>
  </si>
  <si>
    <t>Policloreto de vinila - PVC</t>
  </si>
  <si>
    <t>Automóveis</t>
  </si>
  <si>
    <t>Comerciais Leves</t>
  </si>
  <si>
    <t>Caminhões</t>
  </si>
  <si>
    <t>Ônibus</t>
  </si>
  <si>
    <t>TRANSFERÊNCIAS CONSTITUCIONAIS (R$ 1.000,00)</t>
  </si>
  <si>
    <t>FPM</t>
  </si>
  <si>
    <t>ITR</t>
  </si>
  <si>
    <t>LC 87/96</t>
  </si>
  <si>
    <t>CIDE</t>
  </si>
  <si>
    <t>FEX</t>
  </si>
  <si>
    <t>s/Produtos industrializados total</t>
  </si>
  <si>
    <t>territorial rural</t>
  </si>
  <si>
    <t>cont. provisória s/mov. financeira(CPMF)</t>
  </si>
  <si>
    <t>cont. p/seguridade social (COFINS)</t>
  </si>
  <si>
    <t>cont. para o PIS/PASEP</t>
  </si>
  <si>
    <t>cont. social s/lucro líquido</t>
  </si>
  <si>
    <t>Cana-de-Açúcar (t)</t>
  </si>
  <si>
    <t>Com CAT Registrada</t>
  </si>
  <si>
    <t>Distribuição (%)</t>
  </si>
  <si>
    <t>Taxa de analfabetismo (%)</t>
  </si>
  <si>
    <t>PRODUTOS (mil reais)</t>
  </si>
  <si>
    <t>Arroz (em casca)</t>
  </si>
  <si>
    <t>Fava (em grão)</t>
  </si>
  <si>
    <t>Feijão (em grão)</t>
  </si>
  <si>
    <t>Fumo (em folha)</t>
  </si>
  <si>
    <t>Mamona (baga)</t>
  </si>
  <si>
    <t>Milho (em grão)</t>
  </si>
  <si>
    <t>Amendoim (em casca)</t>
  </si>
  <si>
    <t>AÇÚCAR  (t)</t>
  </si>
  <si>
    <t>ESTABELECIMENTOS DE SAÚDE</t>
  </si>
  <si>
    <t>LEITOS DE INTERNAÇÃO</t>
  </si>
  <si>
    <t>Públicos</t>
  </si>
  <si>
    <t>Privados</t>
  </si>
  <si>
    <t>INTERNAÇÕES</t>
  </si>
  <si>
    <t>TELEFONIA FIXA</t>
  </si>
  <si>
    <t>TELEFONIA MÓVEL</t>
  </si>
  <si>
    <t>contrbuição para o FUNDAF</t>
  </si>
  <si>
    <t>Meningite por haemophilus</t>
  </si>
  <si>
    <t>Freezer</t>
  </si>
  <si>
    <t>VALOR ARRECADADO (1,00)</t>
  </si>
  <si>
    <t>Estatutário</t>
  </si>
  <si>
    <t>TIPO DE VÍNCULO</t>
  </si>
  <si>
    <t>4.1 - Comércio Exterior</t>
  </si>
  <si>
    <t>Anos iniciais</t>
  </si>
  <si>
    <t>Complexo Estuarino Mundaú/Manguaba</t>
  </si>
  <si>
    <t>IBGE - Instituto Brasileiro de Geografia e Estatística</t>
  </si>
  <si>
    <t>PNAD - Pesquisa Nacional por Amostra de Domicílios</t>
  </si>
  <si>
    <t>Serviço industtial de utilidade pública</t>
  </si>
  <si>
    <t>Agrop. extrativa vegetal caça e pesca</t>
  </si>
  <si>
    <t>CAGED - Cadastro Geral de Empregados e Desempregados</t>
  </si>
  <si>
    <t>Serviço industrial de utilidade pública</t>
  </si>
  <si>
    <t>Sem CAT Registrada</t>
  </si>
  <si>
    <t>PIB a preço de mercado corrente</t>
  </si>
  <si>
    <t xml:space="preserve">PAM - Produção Agrícola Municipal </t>
  </si>
  <si>
    <t>PPM - Produção Pecuária Municipal</t>
  </si>
  <si>
    <t>SNIC - Sindicato Nacional da Indústria do Cimento</t>
  </si>
  <si>
    <t>ANP - Agência Nacional do Petróleo</t>
  </si>
  <si>
    <t>SNIS - Sistema Nacional de Informações sobre Saneamento</t>
  </si>
  <si>
    <t>VALOR DAS EXPORTAÇÕES (1000 US$ F.O.B.)</t>
  </si>
  <si>
    <t>QUANTIDADE DAS EXPORTAÇÕES (t líquido)</t>
  </si>
  <si>
    <t>QUANTIDADE DAS IMPORTAÇÕES (t líquido)</t>
  </si>
  <si>
    <t>VALOR DAS IMPORTAÇÕES (1000 US$ F.O.B.)</t>
  </si>
  <si>
    <t>MDIC - Ministério do Desenvolvimento Indústria e Comércio Exterior</t>
  </si>
  <si>
    <t>Gasolina</t>
  </si>
  <si>
    <t>Querosene</t>
  </si>
  <si>
    <t>Óleo</t>
  </si>
  <si>
    <t>DENATRAN – Departamento Nacional de Trânsito</t>
  </si>
  <si>
    <t>ANFAVEA - Associação Nacional dos Fabricantes de Veículos Automotores</t>
  </si>
  <si>
    <t>MT - Ministério dos Transportes</t>
  </si>
  <si>
    <t>Embarcada Cabotagem</t>
  </si>
  <si>
    <t>Desembarcada Cabotagem</t>
  </si>
  <si>
    <t>Embarcada Longo curso</t>
  </si>
  <si>
    <t>Desembarcada Longo curso</t>
  </si>
  <si>
    <t>INFRAERO - Empresa Brasileira de Infraestrutura Aeroportuária</t>
  </si>
  <si>
    <t>CBTU - Companhia Brasileira de Trens Urbanos</t>
  </si>
  <si>
    <t>ANATEL - Agência Nacional de Telecomunicações</t>
  </si>
  <si>
    <t>SRF - Secretaria da Receita Federal</t>
  </si>
  <si>
    <t>FUNDEF - Fundo de Manutenção do Desenvolvimento do Ensino Fundamental</t>
  </si>
  <si>
    <t>FUNDEB - Fundo de Manutenção do Desenvolvimento da Educação Básica</t>
  </si>
  <si>
    <t>STN - Secretaria do Tesouro Nacional</t>
  </si>
  <si>
    <t>MF - Ministério da Fazenda</t>
  </si>
  <si>
    <t>SEFAZ - Secretaria de Estado da Fazenda</t>
  </si>
  <si>
    <t>Despesas realizadas</t>
  </si>
  <si>
    <t>Receitas arrecadadas</t>
  </si>
  <si>
    <t>INEP - Instituto Nacional de Estudos e Pesquisas Educacionais Anísio Teixeira</t>
  </si>
  <si>
    <t>TV em cores</t>
  </si>
  <si>
    <t>Iluminação elétrica</t>
  </si>
  <si>
    <t>Geladeira</t>
  </si>
  <si>
    <t>MJ - Ministério da Justiça</t>
  </si>
  <si>
    <t xml:space="preserve">SENASP - Secretaria Nacional de Segurança Pública </t>
  </si>
  <si>
    <t>SEDS - Secretaria de Estado da Defesa Social</t>
  </si>
  <si>
    <t>MS - Ministério da Saúde (DATASUS)</t>
  </si>
  <si>
    <t>MPS - Ministério da Previdência Social</t>
  </si>
  <si>
    <t>MTE - Ministério do Trabalho e Emprego</t>
  </si>
  <si>
    <t>ANTT - Agência Nacional de Transporte Terrestre</t>
  </si>
  <si>
    <t>SINDICOM - Sindicato Nacional das Empresas Distribuidoras de Combustíveis e de Lubrificantes</t>
  </si>
  <si>
    <t>IPC - Índice de Preço ao Consumidor</t>
  </si>
  <si>
    <t>SEMARH - Secretaria de Estado do Meio Ambiente e dos Recursos Hídricos</t>
  </si>
  <si>
    <t>Anos finais</t>
  </si>
  <si>
    <t>CONAC - Coodenação de Contas Nacionais</t>
  </si>
  <si>
    <t>DNIT - Departamento Nacional de Infraestrutura de Transportes</t>
  </si>
  <si>
    <t>ANTAQ - Agencia Nacional de Transporte Aquaviário</t>
  </si>
  <si>
    <t>SETUR - Secretaria de Estado do Turismo</t>
  </si>
  <si>
    <t>TRE - Tribunal Regional Eleitoral</t>
  </si>
  <si>
    <t xml:space="preserve"> I - ESTATÍSTICAS GERAIS</t>
  </si>
  <si>
    <t>Com canalização interna</t>
  </si>
  <si>
    <t>Sem canalização interna</t>
  </si>
  <si>
    <t xml:space="preserve"> V - SIGLAS</t>
  </si>
  <si>
    <t xml:space="preserve"> IV - INDICADORES SOCIAIS</t>
  </si>
  <si>
    <t xml:space="preserve"> III - ESTATÍSTICAS SOCIAIS</t>
  </si>
  <si>
    <t xml:space="preserve"> II - ESTATÍSTICAS ECONÔMICAS</t>
  </si>
  <si>
    <t>1 - SIGLA DAS FONTES DE INFORMAÇÕES</t>
  </si>
  <si>
    <t>1.11.1 - Denominação e extensão das principais Lagunas em Alagoas</t>
  </si>
  <si>
    <t>LAGUNAS</t>
  </si>
  <si>
    <t xml:space="preserve">Branca                                                                          </t>
  </si>
  <si>
    <t xml:space="preserve">Preta                                                                           </t>
  </si>
  <si>
    <t xml:space="preserve">Parda                                                                           </t>
  </si>
  <si>
    <t xml:space="preserve">Amarela                                                                         </t>
  </si>
  <si>
    <t xml:space="preserve">Indígena                                                                        </t>
  </si>
  <si>
    <t>Sem declaração</t>
  </si>
  <si>
    <t>Prod. Indust. (Semi-manufaturados)</t>
  </si>
  <si>
    <t>Prod. Indust. (Manufaturados)</t>
  </si>
  <si>
    <t>OPERADORA</t>
  </si>
  <si>
    <t>SERVIÇO MÓVEL PESSOAL</t>
  </si>
  <si>
    <t>CLARO</t>
  </si>
  <si>
    <t>OI</t>
  </si>
  <si>
    <t>TIM</t>
  </si>
  <si>
    <t>VIVO</t>
  </si>
  <si>
    <t>BB</t>
  </si>
  <si>
    <t>BNB</t>
  </si>
  <si>
    <t>CEF</t>
  </si>
  <si>
    <t>Distribuição (%) das pessoas que frequentam estabelecimentos</t>
  </si>
  <si>
    <t>Superior</t>
  </si>
  <si>
    <t>Pública</t>
  </si>
  <si>
    <t>Particular</t>
  </si>
  <si>
    <t>Tinham</t>
  </si>
  <si>
    <t>Não tinham</t>
  </si>
  <si>
    <t>Abastecimento d'água</t>
  </si>
  <si>
    <t>Banheiro ou sanitário</t>
  </si>
  <si>
    <t>Telefone</t>
  </si>
  <si>
    <t>PESCADO (t)</t>
  </si>
  <si>
    <t>Pesca Extrativa</t>
  </si>
  <si>
    <t>Aquicultura</t>
  </si>
  <si>
    <t>Marinha</t>
  </si>
  <si>
    <t>Continental</t>
  </si>
  <si>
    <t>HCL</t>
  </si>
  <si>
    <t>Hipo</t>
  </si>
  <si>
    <t>Automóvel</t>
  </si>
  <si>
    <t>Caminhão</t>
  </si>
  <si>
    <t>Caminhão trator</t>
  </si>
  <si>
    <t>Caminhonete</t>
  </si>
  <si>
    <t>Camioneta</t>
  </si>
  <si>
    <t>Micro-ônibus</t>
  </si>
  <si>
    <t>Motocicleta</t>
  </si>
  <si>
    <t>Motoneta</t>
  </si>
  <si>
    <t xml:space="preserve">Distribuição (%)                     </t>
  </si>
  <si>
    <t>Tipo de serviço</t>
  </si>
  <si>
    <t>por acesso a alguns serviços</t>
  </si>
  <si>
    <t>por posse de alguns bens duráveis</t>
  </si>
  <si>
    <t xml:space="preserve">Distribuição (%) </t>
  </si>
  <si>
    <t>BACEN - Banco Central do Brasil</t>
  </si>
  <si>
    <t>IBAMA - Instituto Brasileiro do Meio Ambiente e dos Recursos Naturais Renováveis</t>
  </si>
  <si>
    <t>MPA - Ministério da Pesca e Aquicultura</t>
  </si>
  <si>
    <t>RAIS - Relação Anual de Informações Sociais</t>
  </si>
  <si>
    <t>SECEX -Secretaria de Comércio Exterior</t>
  </si>
  <si>
    <t>SEPLANDE - Secretaria de Estado do Planejamento e do Desenvolvimento Econômico</t>
  </si>
  <si>
    <t>SUMÁRIO</t>
  </si>
  <si>
    <t>1 – Caracterização do Estado</t>
  </si>
  <si>
    <t>2 – Demografia</t>
  </si>
  <si>
    <t>3 – Custo de Vida</t>
  </si>
  <si>
    <t>4 – Mercado de Trabalho</t>
  </si>
  <si>
    <t>II – ESTATÍSTICAS ECONÔMICAS</t>
  </si>
  <si>
    <t>2 – Setor Primário</t>
  </si>
  <si>
    <t>3 – Setor Secundário</t>
  </si>
  <si>
    <t>4 – Setor Terciário</t>
  </si>
  <si>
    <t>III – ESTATÍSTICAS SOCIAIS</t>
  </si>
  <si>
    <t>1 – Educação</t>
  </si>
  <si>
    <t>2 – Segurança Pública</t>
  </si>
  <si>
    <t>3 – Representação Política</t>
  </si>
  <si>
    <t>4 – Saúde</t>
  </si>
  <si>
    <t>5 – Previdência Social</t>
  </si>
  <si>
    <t>6 – Habitação</t>
  </si>
  <si>
    <t>IV – INDICADORES SOCIAIS</t>
  </si>
  <si>
    <t>1 – Indicadores</t>
  </si>
  <si>
    <t>V – SIGLAS</t>
  </si>
  <si>
    <t>1 - Sigla das fontes de informações</t>
  </si>
  <si>
    <t xml:space="preserve">I – ESTATÍSTICAS GERAIS       </t>
  </si>
  <si>
    <t xml:space="preserve">4.4.3 – Imposto sobre a circulação de mercadorias e serviços, fundo de participação dos Estados e </t>
  </si>
  <si>
    <t>ELETROBRÁS - Centrais Eletricas Brasileiras (Distribuidora de Alagoas)</t>
  </si>
  <si>
    <t xml:space="preserve">DATASUS - Departamento de Estatística do Sistema Único de Saúde </t>
  </si>
  <si>
    <t>BRASKEM (Indústria Química)</t>
  </si>
  <si>
    <t>PNUD - Programa das Nações Unidas para o Desenvolvimento</t>
  </si>
  <si>
    <t>SINC - Superintendência de Produção da Informação e do Conhecimento</t>
  </si>
  <si>
    <t xml:space="preserve">POPULAÇÃO </t>
  </si>
  <si>
    <t>POPULAÇÃO</t>
  </si>
  <si>
    <t>POPULAÇÃO POR COR OU RAÇA</t>
  </si>
  <si>
    <t>Petróleo Bruto (metros cúbicos)</t>
  </si>
  <si>
    <t>Gás Natural (1.000 metros cúbicos)</t>
  </si>
  <si>
    <t>(Continua)</t>
  </si>
  <si>
    <t>FUNDEB</t>
  </si>
  <si>
    <t>SEXO</t>
  </si>
  <si>
    <t>Não informado</t>
  </si>
  <si>
    <t>FAIXA ETÁRIA</t>
  </si>
  <si>
    <t>18 a 20 anos</t>
  </si>
  <si>
    <t>21 a 24 anos</t>
  </si>
  <si>
    <t>25 a 34 anos</t>
  </si>
  <si>
    <t>35 a 44 anos</t>
  </si>
  <si>
    <t>45 a 59 anos</t>
  </si>
  <si>
    <t>60 a 69 anos</t>
  </si>
  <si>
    <t>70 a 79 anos</t>
  </si>
  <si>
    <t>Superior a 79 anos</t>
  </si>
  <si>
    <t>Inválida</t>
  </si>
  <si>
    <t>Não Informado</t>
  </si>
  <si>
    <t>Analfabeto</t>
  </si>
  <si>
    <t>Lê e escreve</t>
  </si>
  <si>
    <t>Superior incompleto</t>
  </si>
  <si>
    <t>Superior completo</t>
  </si>
  <si>
    <t>DOMICÍLIOS COM MICROCOMPUTADOR</t>
  </si>
  <si>
    <t>Com acesso à internet</t>
  </si>
  <si>
    <t>MORADORES COM MICROCOMPUTADOR</t>
  </si>
  <si>
    <t>DOMICÍLIOS COM ABASTECIMENTO DE ÁGUA</t>
  </si>
  <si>
    <t xml:space="preserve">Total </t>
  </si>
  <si>
    <t>DOMICÍLIOS COM ESGOTAMENTO SANITÁRIO</t>
  </si>
  <si>
    <t>DOMICÍLIOS COM ILUMINAÇÃO ELÉTRICA</t>
  </si>
  <si>
    <t>DOMICÍLIOS COM TELEFONES</t>
  </si>
  <si>
    <t>Monofilamentos</t>
  </si>
  <si>
    <t xml:space="preserve">2.3 - População residente estimada, área total e densidade demográfica dos municípios alagoanos </t>
  </si>
  <si>
    <t xml:space="preserve">P0PULAÇÃO </t>
  </si>
  <si>
    <t>Líquido de gás natural - LGN</t>
  </si>
  <si>
    <t>ANO/ MÊS</t>
  </si>
  <si>
    <t>VALOR DAS EXPORTAÇÕES (US$ 1.000 FOB)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</si>
  <si>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</si>
  <si>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</si>
  <si>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</si>
  <si>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</si>
  <si>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</si>
  <si>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</si>
  <si>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</si>
  <si>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</si>
  <si>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</si>
  <si>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</si>
  <si>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</si>
  <si>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</si>
  <si>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 DAS IMPORTAÇÕES (US$ 1.000 FOB)</t>
  </si>
  <si>
    <t xml:space="preserve">4.1.11 – Vendas para consumo dos derivados combustíveis de petróleo e de gás natural veicular, </t>
  </si>
  <si>
    <t>cont. p/plano de seg. social servidores públicos</t>
  </si>
  <si>
    <t>De acesso fixo em serviço</t>
  </si>
  <si>
    <t>De acesso fixo individual</t>
  </si>
  <si>
    <t>IMPOSTOS E CONTRIBUIÇÕES (R$1.000)</t>
  </si>
  <si>
    <t>outras receitas administradas</t>
  </si>
  <si>
    <t>Total Geral das Receitas</t>
  </si>
  <si>
    <t>Receitas Administradas pela RFB</t>
  </si>
  <si>
    <t>Receitas administradas por outros Órgãos</t>
  </si>
  <si>
    <t>Médio incompleto</t>
  </si>
  <si>
    <t>Médio completo</t>
  </si>
  <si>
    <t>Crianças Exposta ao HIV</t>
  </si>
  <si>
    <t xml:space="preserve">Gestante HIV+ </t>
  </si>
  <si>
    <t>Amarela</t>
  </si>
  <si>
    <t xml:space="preserve"> DOCENTES (*)</t>
  </si>
  <si>
    <t>CONFAZ - Conselho Nacional de Política Fazendária</t>
  </si>
  <si>
    <t>COTEPE - Comissão Técnica Permanente do ICMS</t>
  </si>
  <si>
    <t>PASSAGEIROS TRANSPORTADOS (mil pessoas)</t>
  </si>
  <si>
    <t xml:space="preserve">   4.2.2.1 - Movimentação Portuária</t>
  </si>
  <si>
    <t>EMBARCAÇÕES ATRACADAS</t>
  </si>
  <si>
    <t>Grupos de anos de estudo</t>
  </si>
  <si>
    <t>Sem instrução e menos de 1 ano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</si>
  <si>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</si>
  <si>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</si>
  <si>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</si>
  <si>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</si>
  <si>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</si>
  <si>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</si>
  <si>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</si>
  <si>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</si>
  <si>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</si>
  <si>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15 anos ou mais</t>
  </si>
  <si>
    <t>Não determinados</t>
  </si>
  <si>
    <t xml:space="preserve">Computador </t>
  </si>
  <si>
    <t>0 a 3 anos</t>
  </si>
  <si>
    <t>5 ou 6 anos</t>
  </si>
  <si>
    <t>7 a 9 anos</t>
  </si>
  <si>
    <t>10 ou 11 anos</t>
  </si>
  <si>
    <t>12 ou 13 anos</t>
  </si>
  <si>
    <t>14 ou 15 anos</t>
  </si>
  <si>
    <t>16 ou 17 anos</t>
  </si>
  <si>
    <t>18 ou 19 anos</t>
  </si>
  <si>
    <t>20 a 24 anos</t>
  </si>
  <si>
    <t>25 a 29 anos</t>
  </si>
  <si>
    <t>30 anos ou mais</t>
  </si>
  <si>
    <t>Agrícola</t>
  </si>
  <si>
    <t>Indústria</t>
  </si>
  <si>
    <t>Construção</t>
  </si>
  <si>
    <t>Comércio e reparação</t>
  </si>
  <si>
    <t xml:space="preserve">Grupamentos de atividade </t>
  </si>
  <si>
    <t>MESES</t>
  </si>
  <si>
    <t>REGIÃO</t>
  </si>
  <si>
    <t>Comunicação</t>
  </si>
  <si>
    <t xml:space="preserve">                 </t>
  </si>
  <si>
    <t xml:space="preserve">            </t>
  </si>
  <si>
    <t>VALOR R$ 1.000</t>
  </si>
  <si>
    <t>ICMS</t>
  </si>
  <si>
    <t>FPE</t>
  </si>
  <si>
    <t>Gás liquefeito de petróleo - GLP</t>
  </si>
  <si>
    <t>Gás natural veicular - GNV</t>
  </si>
  <si>
    <t>Maragogi</t>
  </si>
  <si>
    <t>Alimentação e bebidas</t>
  </si>
  <si>
    <t>Artigos de residência</t>
  </si>
  <si>
    <t>Saúde e cuidados pessoais</t>
  </si>
  <si>
    <t>MACEIÓ</t>
  </si>
  <si>
    <t>BRASKEM</t>
  </si>
  <si>
    <t>PORTO/TERMINAL PRIVADO</t>
  </si>
  <si>
    <t xml:space="preserve">De uso Público </t>
  </si>
  <si>
    <t>Pré-Pago</t>
  </si>
  <si>
    <t>Pós-Pago</t>
  </si>
  <si>
    <t xml:space="preserve">  Subtotal</t>
  </si>
  <si>
    <t xml:space="preserve">  Receita Previdenciária</t>
  </si>
  <si>
    <t>Fundamental completo</t>
  </si>
  <si>
    <t>Fundamental incompleto</t>
  </si>
  <si>
    <t>Máquina de lavar roupa</t>
  </si>
  <si>
    <t>Celular e fixo convencional</t>
  </si>
  <si>
    <t>Fixo convencional</t>
  </si>
  <si>
    <t>Celular</t>
  </si>
  <si>
    <t>ADHB - Atlas do Desenvolvimento Humano no Brasil</t>
  </si>
  <si>
    <t>Volume de água produzido (1.000m³/ ano)</t>
  </si>
  <si>
    <t>Volume de água consumido (1.000m³/ ano)</t>
  </si>
  <si>
    <t>CVLI</t>
  </si>
  <si>
    <t>SINDAÇÚCAR-AL - Sindicato da Indústria do Açúcar e do Álcool no Estado de Alagoas</t>
  </si>
  <si>
    <t>IDH</t>
  </si>
  <si>
    <t xml:space="preserve">3.3.1 – População total atendida, quantidade de ligações e de economias ativas, volume produzido </t>
  </si>
  <si>
    <t xml:space="preserve">3.3.2 – População total atendida, número de ligações e de economias ativas, volume e extensão da </t>
  </si>
  <si>
    <t>População total atendida</t>
  </si>
  <si>
    <t>CONHEÇA NOSSA PUBLICAÇÕES</t>
  </si>
  <si>
    <t>SESAU - Secretaria de Estado da Saúde</t>
  </si>
  <si>
    <t>Consolidação das leis do trabalho - CLT</t>
  </si>
  <si>
    <t>Unidade Habitacionais UH’S</t>
  </si>
  <si>
    <t>urbanização</t>
  </si>
  <si>
    <t>fecundidade total</t>
  </si>
  <si>
    <t>mortalidade geral</t>
  </si>
  <si>
    <t>mortalidade infantil</t>
  </si>
  <si>
    <t>desemprego (1)</t>
  </si>
  <si>
    <t>trabalho infantil (2)</t>
  </si>
  <si>
    <t>3.1 - Índice de preços ao consumidor da cidade de Maceió - variações % simples por grupo - 2013</t>
  </si>
  <si>
    <t>3.1 - Índice de preço ao consumidor da cidade de Maceió - variações % simples por grupo - 2014</t>
  </si>
  <si>
    <t>bruta de natalidade</t>
  </si>
  <si>
    <t>Adubos ou fertilizantes</t>
  </si>
  <si>
    <t>Naftas</t>
  </si>
  <si>
    <t xml:space="preserve">SEDRES - Secretaria de Defesa Social e Ressocialização de Alagoas </t>
  </si>
  <si>
    <t>Estadual Coincidente</t>
  </si>
  <si>
    <t>Planejada (+ est coincidente)</t>
  </si>
  <si>
    <t>Não pavimentada</t>
  </si>
  <si>
    <t>Pavimentada</t>
  </si>
  <si>
    <t>NEXTEL</t>
  </si>
  <si>
    <t>Hepatite A, B e C</t>
  </si>
  <si>
    <t>4.6.1 - Oferta hoteleira em Alagoas - 2014</t>
  </si>
  <si>
    <t>Costa dos Corais</t>
  </si>
  <si>
    <t>Caminhos do São Francisco</t>
  </si>
  <si>
    <t>Outras Regiões</t>
  </si>
  <si>
    <t>Lagoas e Mares do Sul</t>
  </si>
  <si>
    <r>
      <t xml:space="preserve">1 – Produto Interno Bruto e Produto Interno Bruto </t>
    </r>
    <r>
      <rPr>
        <i/>
        <sz val="7"/>
        <rFont val="Times New Roman"/>
        <family val="1"/>
      </rPr>
      <t>per capita</t>
    </r>
  </si>
  <si>
    <r>
      <t>VALOR DO RENDIMENTO MÉDIO MENSAL DOMICILIAR (R$)</t>
    </r>
    <r>
      <rPr>
        <sz val="7"/>
        <rFont val="Times New Roman"/>
        <family val="1"/>
      </rPr>
      <t xml:space="preserve"> (1)</t>
    </r>
  </si>
  <si>
    <r>
      <t xml:space="preserve">  Nota:</t>
    </r>
    <r>
      <rPr>
        <sz val="5.5"/>
        <rFont val="Times New Roman"/>
        <family val="1"/>
      </rPr>
      <t xml:space="preserve"> Inclusive leitos de internações complementares</t>
    </r>
  </si>
  <si>
    <r>
      <t xml:space="preserve">               </t>
    </r>
    <r>
      <rPr>
        <b/>
        <sz val="7"/>
        <rFont val="Times New Roman"/>
        <family val="1"/>
      </rPr>
      <t xml:space="preserve"> (*)</t>
    </r>
    <r>
      <rPr>
        <sz val="7"/>
        <rFont val="Times New Roman"/>
        <family val="1"/>
      </rPr>
      <t xml:space="preserve"> O mesmo docente pode atuar em mais de uma série</t>
    </r>
  </si>
  <si>
    <r>
      <t>Outras</t>
    </r>
    <r>
      <rPr>
        <sz val="6"/>
        <rFont val="Times New Roman"/>
        <family val="1"/>
      </rPr>
      <t xml:space="preserve"> (1)</t>
    </r>
  </si>
  <si>
    <r>
      <t>VENDAS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</si>
  <si>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>Volume 1 000 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/ano</t>
    </r>
  </si>
  <si>
    <r>
      <t>ETANOL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</si>
  <si>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>Petróleo Bruto (m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</si>
  <si>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>Gás Natural (1.000m</t>
    </r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>)</t>
    </r>
  </si>
  <si>
    <r>
      <t xml:space="preserve">1 - Produto Interno Bruto e Produto Interno Bruto </t>
    </r>
    <r>
      <rPr>
        <b/>
        <i/>
        <sz val="7"/>
        <color rgb="FFC00000"/>
        <rFont val="Times New Roman"/>
        <family val="1"/>
      </rPr>
      <t>per capita</t>
    </r>
  </si>
  <si>
    <r>
      <t xml:space="preserve">PIB </t>
    </r>
    <r>
      <rPr>
        <b/>
        <i/>
        <sz val="7"/>
        <rFont val="Times New Roman"/>
        <family val="1"/>
      </rPr>
      <t xml:space="preserve">per capita </t>
    </r>
  </si>
  <si>
    <r>
      <t>ÁREA (Km</t>
    </r>
    <r>
      <rPr>
        <b/>
        <vertAlign val="superscript"/>
        <sz val="7"/>
        <rFont val="Times New Roman"/>
        <family val="1"/>
      </rPr>
      <t>2</t>
    </r>
    <r>
      <rPr>
        <b/>
        <sz val="7"/>
        <rFont val="Times New Roman"/>
        <family val="1"/>
      </rPr>
      <t>)</t>
    </r>
  </si>
  <si>
    <r>
      <rPr>
        <sz val="7"/>
        <color rgb="FF3379CD"/>
        <rFont val="Times New Roman"/>
        <family val="1"/>
      </rPr>
      <t>1.1 - Localização:</t>
    </r>
    <r>
      <rPr>
        <sz val="7"/>
        <color indexed="30"/>
        <rFont val="Times New Roman"/>
        <family val="1"/>
      </rPr>
      <t xml:space="preserve"> </t>
    </r>
    <r>
      <rPr>
        <sz val="7"/>
        <rFont val="Times New Roman"/>
        <family val="1"/>
      </rPr>
      <t>Leste da Região Nordeste</t>
    </r>
  </si>
  <si>
    <r>
      <rPr>
        <sz val="7"/>
        <color rgb="FF3379CD"/>
        <rFont val="Times New Roman"/>
        <family val="1"/>
      </rPr>
      <t xml:space="preserve">1.3 - Número de Municípios: </t>
    </r>
    <r>
      <rPr>
        <sz val="7"/>
        <rFont val="Times New Roman"/>
        <family val="1"/>
      </rPr>
      <t>102</t>
    </r>
  </si>
  <si>
    <r>
      <rPr>
        <sz val="7"/>
        <color rgb="FF3379CD"/>
        <rFont val="Times New Roman"/>
        <family val="1"/>
      </rPr>
      <t xml:space="preserve">1.4 - Capital: </t>
    </r>
    <r>
      <rPr>
        <sz val="7"/>
        <rFont val="Times New Roman"/>
        <family val="1"/>
      </rPr>
      <t>Maceió</t>
    </r>
  </si>
  <si>
    <r>
      <rPr>
        <sz val="7"/>
        <color rgb="FF3379CD"/>
        <rFont val="Times New Roman"/>
        <family val="1"/>
      </rPr>
      <t xml:space="preserve">1.5 - Relevo: </t>
    </r>
    <r>
      <rPr>
        <sz val="7"/>
        <rFont val="Times New Roman"/>
        <family val="1"/>
      </rPr>
      <t>Planície litorânea, planalto (Norte) e depressão (Centro)</t>
    </r>
  </si>
  <si>
    <r>
      <rPr>
        <sz val="7"/>
        <color rgb="FF3379CD"/>
        <rFont val="Times New Roman"/>
        <family val="1"/>
      </rPr>
      <t xml:space="preserve">1.6 - Vegetação: </t>
    </r>
    <r>
      <rPr>
        <sz val="7"/>
        <rFont val="Times New Roman"/>
        <family val="1"/>
      </rPr>
      <t>Floresta tropical, mangues litorâneos e caatinga</t>
    </r>
  </si>
  <si>
    <r>
      <rPr>
        <sz val="7"/>
        <color rgb="FF3379CD"/>
        <rFont val="Times New Roman"/>
        <family val="1"/>
      </rPr>
      <t xml:space="preserve">1.7 - Clima: </t>
    </r>
    <r>
      <rPr>
        <sz val="7"/>
        <rFont val="Times New Roman"/>
        <family val="1"/>
      </rPr>
      <t>Tropical</t>
    </r>
  </si>
  <si>
    <r>
      <rPr>
        <sz val="7"/>
        <color rgb="FF3379CD"/>
        <rFont val="Times New Roman"/>
        <family val="1"/>
      </rPr>
      <t xml:space="preserve">1.8 - Temperatura média anual: </t>
    </r>
    <r>
      <rPr>
        <sz val="7"/>
        <rFont val="Times New Roman"/>
        <family val="1"/>
      </rPr>
      <t>24ºC</t>
    </r>
  </si>
  <si>
    <t>Frota de Veículos</t>
  </si>
  <si>
    <t>Empreendimentos</t>
  </si>
  <si>
    <t>Leitos</t>
  </si>
  <si>
    <t>Fluxo de Hóspedes</t>
  </si>
  <si>
    <t>Oferta Hoteleira</t>
  </si>
  <si>
    <t>Taxa Média de Ocupação (%)</t>
  </si>
  <si>
    <t>Permanência Média (dias)</t>
  </si>
  <si>
    <r>
      <t>Emitidos</t>
    </r>
    <r>
      <rPr>
        <sz val="7"/>
        <rFont val="Times New Roman"/>
        <family val="1"/>
      </rPr>
      <t xml:space="preserve"> (posição dezembro)</t>
    </r>
  </si>
  <si>
    <t>com mais de 30 mil habitantes – 2015</t>
  </si>
  <si>
    <t>LEITE</t>
  </si>
  <si>
    <t>OVOS</t>
  </si>
  <si>
    <t>MEL DE ABELHA</t>
  </si>
  <si>
    <t>QUANTIDADE PRODUZIDA</t>
  </si>
  <si>
    <t>VALOR DA PRODUÇÃO (mil reais)</t>
  </si>
  <si>
    <t>Tipo de Veículos</t>
  </si>
  <si>
    <t>Cocos</t>
  </si>
  <si>
    <t>Alevinos (Milheiros)</t>
  </si>
  <si>
    <t xml:space="preserve">Carpa </t>
  </si>
  <si>
    <t>Curimatã, curimbatá</t>
  </si>
  <si>
    <t>Piau, piapara, piauçu, piava</t>
  </si>
  <si>
    <t xml:space="preserve">Pintado, cachara, cachapira e pintachara, surubim </t>
  </si>
  <si>
    <t xml:space="preserve">Tambaqui </t>
  </si>
  <si>
    <t xml:space="preserve">Tilápia </t>
  </si>
  <si>
    <t>Traíra e trairão</t>
  </si>
  <si>
    <t>Outros peixes</t>
  </si>
  <si>
    <t>Camarão</t>
  </si>
  <si>
    <t xml:space="preserve">Ostras, vieiras e mexilhões </t>
  </si>
  <si>
    <t>PRODUÇÃO DA AQUICULTURA</t>
  </si>
  <si>
    <t>QUANTIDADE (Kg)</t>
  </si>
  <si>
    <t>VALOR  (mil reais)</t>
  </si>
  <si>
    <t>SEPLAG - Secretaria de Estado do Planejamento, Gestão e Patrimônio</t>
  </si>
  <si>
    <t>Fumos</t>
  </si>
  <si>
    <t>Acetato de vinila</t>
  </si>
  <si>
    <t>Vinhos</t>
  </si>
  <si>
    <t xml:space="preserve">N-decanol  </t>
  </si>
  <si>
    <r>
      <rPr>
        <sz val="7"/>
        <color rgb="FF3379CD"/>
        <rFont val="Times New Roman"/>
        <family val="1"/>
      </rPr>
      <t xml:space="preserve">1.2 - Superfície: </t>
    </r>
    <r>
      <rPr>
        <sz val="7"/>
        <rFont val="Times New Roman"/>
        <family val="1"/>
      </rPr>
      <t>27.848,00 Km2</t>
    </r>
  </si>
  <si>
    <t>1.1 – Densidade demográfica de Alagoas - 2015:  119,97</t>
  </si>
  <si>
    <t xml:space="preserve">Acrilamida  </t>
  </si>
  <si>
    <t>Alcool etilico</t>
  </si>
  <si>
    <t xml:space="preserve">Cocos </t>
  </si>
  <si>
    <t>Consumo de bordo</t>
  </si>
  <si>
    <t>Doces e frutas secas</t>
  </si>
  <si>
    <t>Hidroxido de sodio</t>
  </si>
  <si>
    <t>Soja</t>
  </si>
  <si>
    <t>Sucos</t>
  </si>
  <si>
    <t>Turbinas</t>
  </si>
  <si>
    <t>Acido acríilico, acrilamida</t>
  </si>
  <si>
    <t>Adubos e fertilizantes</t>
  </si>
  <si>
    <t>Alcool polivinilico</t>
  </si>
  <si>
    <t>Artefatos de plástico e polietileno</t>
  </si>
  <si>
    <t>Automóveis e outros</t>
  </si>
  <si>
    <t>Chumbo</t>
  </si>
  <si>
    <t xml:space="preserve">Cloreto de potássio  </t>
  </si>
  <si>
    <t>Coque de petroleo</t>
  </si>
  <si>
    <t xml:space="preserve">Etileno </t>
  </si>
  <si>
    <t>Frutas, nozes e amendoas secas</t>
  </si>
  <si>
    <t>Hidróxido e poliacrilato de sódio</t>
  </si>
  <si>
    <t>Nitrato e ortofosfato de amônio</t>
  </si>
  <si>
    <t>Óleos</t>
  </si>
  <si>
    <t>Outras.máquinas</t>
  </si>
  <si>
    <t>Trigos e derivados</t>
  </si>
  <si>
    <t>Out. bebidas n/alco.,exc.suco frutas</t>
  </si>
  <si>
    <t>Açúcares e melaço</t>
  </si>
  <si>
    <t>Resíduos de ferro, de alumínio, de cobre, de aço</t>
  </si>
  <si>
    <t xml:space="preserve">          1.12.1 - Regiões Hidrográficas e suas respectivas Bacias de Alagoas</t>
  </si>
  <si>
    <t xml:space="preserve">  Obs: Ao Sudoeste confina-se na confluência do Rio Moxotó com o São Francisco</t>
  </si>
  <si>
    <t xml:space="preserve">  NOTAS: CAT = Comunicação do Acidente do Trabalho</t>
  </si>
  <si>
    <t xml:space="preserve">  Fonte: MPS</t>
  </si>
  <si>
    <t xml:space="preserve">  Fonte: PNUD/Atlas do Desenvolvimento Humano no Brasil 2013</t>
  </si>
  <si>
    <t xml:space="preserve">  Fonte: IBGE/ PNAD</t>
  </si>
  <si>
    <t xml:space="preserve">  Fonte: IBGE/PNAD/Censo Demográfico</t>
  </si>
  <si>
    <t xml:space="preserve">  Fonte: IBGE/PNAD</t>
  </si>
  <si>
    <t xml:space="preserve">  Fonte: IBGE/Censo Demográfico/PNAD</t>
  </si>
  <si>
    <t xml:space="preserve">  Fonte: SESAU</t>
  </si>
  <si>
    <t xml:space="preserve">  Fonte: SINDAÇÚCAR/AL</t>
  </si>
  <si>
    <t xml:space="preserve">  Fonte: MTE/RAIS</t>
  </si>
  <si>
    <t xml:space="preserve">  Fonte: IBGE</t>
  </si>
  <si>
    <t xml:space="preserve">  Fonte: SEMARH</t>
  </si>
  <si>
    <t xml:space="preserve">  Fonte: MTE/CAGED</t>
  </si>
  <si>
    <t xml:space="preserve">  Fonte: IBGE/PAM</t>
  </si>
  <si>
    <t xml:space="preserve">  Fonte: IBGE/PPM</t>
  </si>
  <si>
    <t xml:space="preserve">  Fonte: IBGE/ PPM</t>
  </si>
  <si>
    <t xml:space="preserve">  Fonte: MPA/ IBAMA</t>
  </si>
  <si>
    <t xml:space="preserve">  Fonte: ANP</t>
  </si>
  <si>
    <t xml:space="preserve">  Fonte: SNIC</t>
  </si>
  <si>
    <t xml:space="preserve">  Fonte: BRASKEM</t>
  </si>
  <si>
    <t xml:space="preserve">  Fonte: ELETROBRÁS Distribuição Alagoas</t>
  </si>
  <si>
    <t xml:space="preserve">  Fonte: ELETROBRAS Distribuição Alagoas</t>
  </si>
  <si>
    <t xml:space="preserve">  Fonte: SNIS</t>
  </si>
  <si>
    <t xml:space="preserve">  Fonte: MDIC</t>
  </si>
  <si>
    <t xml:space="preserve">  Nota: (*) A partir do ano de 2011 passou a ser só Açúcares</t>
  </si>
  <si>
    <t xml:space="preserve">  Fonte: ANP/SINDICOM</t>
  </si>
  <si>
    <t xml:space="preserve">  Fonte: MT/DNIT</t>
  </si>
  <si>
    <t xml:space="preserve">  Fonte: DENATRAN</t>
  </si>
  <si>
    <t xml:space="preserve">  Fonte: ANFAVEA</t>
  </si>
  <si>
    <t xml:space="preserve">  Nota: Os dados de automóveis e comerciais leves de 2013 foram corrigidos pela Fonte</t>
  </si>
  <si>
    <t xml:space="preserve">  Fonte: MT/ANTAQ</t>
  </si>
  <si>
    <t xml:space="preserve">  Fonte: INFRAERO</t>
  </si>
  <si>
    <t xml:space="preserve">  Fonte: CBTU</t>
  </si>
  <si>
    <t xml:space="preserve">  Fonte: ANATEL</t>
  </si>
  <si>
    <t xml:space="preserve">  Fonte: ANATEL (Tecnologia: GSM, WCDMA e DADOS)</t>
  </si>
  <si>
    <t xml:space="preserve">  Fonte: MF/STN</t>
  </si>
  <si>
    <t xml:space="preserve">  Fonte: MF - CONFAZ/ COTEPE</t>
  </si>
  <si>
    <t xml:space="preserve">  Fonte: SEFAZ (Balanço Geral do Estado)</t>
  </si>
  <si>
    <t xml:space="preserve">  Fonte: BACEN</t>
  </si>
  <si>
    <t xml:space="preserve">  Nota: (1) Agências particulares e de outros Estados</t>
  </si>
  <si>
    <t xml:space="preserve">  Fonte: SETUR/ Boletim de Ocupação Hoteleira – BOH</t>
  </si>
  <si>
    <t xml:space="preserve">  Fonte: INEP</t>
  </si>
  <si>
    <t xml:space="preserve">  Nota: (*) A mesma escola pode oferecer mais de um nível/modalidade de ensino</t>
  </si>
  <si>
    <t xml:space="preserve">  Nota:  (*) O mesmo docente pode atuar em mais de uma série</t>
  </si>
  <si>
    <t xml:space="preserve">  Nota: A partir de 2011 foi incluido a graduação a distância</t>
  </si>
  <si>
    <t xml:space="preserve">  Fonte: MJ/ SEDS/ SEDRES</t>
  </si>
  <si>
    <t xml:space="preserve">  Nota: A categoria "CVLI" agrega as ocorrências de Homicídio Doloso, Latrocínio e Lesão Corporal seguida de Morte</t>
  </si>
  <si>
    <t xml:space="preserve">  Fonte: TRE-AL</t>
  </si>
  <si>
    <t xml:space="preserve">NÍVEL DE ESCOLARIDADE </t>
  </si>
  <si>
    <t xml:space="preserve">  Fonte: MS/DATASUS</t>
  </si>
  <si>
    <t xml:space="preserve">  Nota: (1) Exclusive as informações dos domicílios sem declaração do valor do rendimento domiciliar</t>
  </si>
  <si>
    <t xml:space="preserve">  Fonte: IBGE/PNAD/DATASUS</t>
  </si>
  <si>
    <t xml:space="preserve">  Nota: (1) percentual da população de 10 anos e mais desocupada</t>
  </si>
  <si>
    <t xml:space="preserve">  Fonte: IBGE/PNAD - Síntese dos Indicadores Sociais</t>
  </si>
  <si>
    <t xml:space="preserve">  Nota: Outros = ITR + LC 87/96 + CIDE + FEX</t>
  </si>
  <si>
    <t>ligações ativas</t>
  </si>
  <si>
    <t>economias ativas</t>
  </si>
  <si>
    <t>BALANÇA COMERCIAL = EXP-IMP (US$ 1.000 FOB)</t>
  </si>
  <si>
    <t xml:space="preserve">Vestimentas, sapatos, tecidos e acessórios </t>
  </si>
  <si>
    <t>6.1 – Número de domicílios particulares e valor do rendimento médio mensal domiciliar, por localização,</t>
  </si>
  <si>
    <t xml:space="preserve">  Fonte: MTE/RAIS                         </t>
  </si>
  <si>
    <r>
      <t xml:space="preserve">  Fonte</t>
    </r>
    <r>
      <rPr>
        <sz val="5.5"/>
        <rFont val="Times New Roman"/>
        <family val="1"/>
      </rPr>
      <t>: MS/DATASUS</t>
    </r>
  </si>
  <si>
    <t>4.2.2.2 – Quantidade de carga embarcada e desembarcada, por tipo de navegação, no Porto de Maceió</t>
  </si>
  <si>
    <t xml:space="preserve">4.2.2.1.1 – Quantidade de embarcações atracadas no Porto de Maceió e no Terminal da BRASKEM, </t>
  </si>
  <si>
    <t xml:space="preserve">             (2) percentual da população de 10 a 14 anos ocupada</t>
  </si>
  <si>
    <t xml:space="preserve">  Fonte: MPS. Elaboração: Seplag-AL/Sinc</t>
  </si>
  <si>
    <t>Fonte: MTE/RAIS. Elaboração: Seplag-AL/Sinc</t>
  </si>
  <si>
    <t xml:space="preserve">  Fonte: MTE/CAGED. Elaboração: Seplag-AL/Sinc</t>
  </si>
  <si>
    <t xml:space="preserve">  Fonte: IBGE/Censo Demográfico/PNAD. Elaboração: Seplag-AL/Sinc</t>
  </si>
  <si>
    <t xml:space="preserve">  Fonte: PNUD/Atlas do Desenvolvimento Humano no Brasil 2013. Elaboração: Seplag-AL/Sinc</t>
  </si>
  <si>
    <t xml:space="preserve">  Fonte: MS/DATASUS. Elaboração: Seplag-AL/Sinc</t>
  </si>
  <si>
    <t xml:space="preserve">  Fonte: TRE-AL. Elaboração: Seplag-AL/Sinc</t>
  </si>
  <si>
    <t xml:space="preserve">  Fonte: INEP. Elaboração: Seplag-AL/Sinc</t>
  </si>
  <si>
    <t xml:space="preserve">  Fonte: BACEN. Elaboração: Seplag-AL/Sinc</t>
  </si>
  <si>
    <t xml:space="preserve">  Fonte: SEFAZ (Balanço Geral do Estado). Elaboração: Seplag-AL/Sinc</t>
  </si>
  <si>
    <t xml:space="preserve">  Fonte: MF - CONFAZ/ COTEPE. Elaboração: Seplag-AL/Sinc</t>
  </si>
  <si>
    <t xml:space="preserve">  Fonte: MF/STN. Elaboração: Seplag-AL/Sinc</t>
  </si>
  <si>
    <t xml:space="preserve">  Fonte: ANATEL. Elaboração: Seplag-AL/Sinc</t>
  </si>
  <si>
    <t xml:space="preserve">  Fonte: MT/ANTAQ. Elaboração: Seplag-AL/Sinc</t>
  </si>
  <si>
    <t xml:space="preserve">  Fonte: SNIC. Elaboração: Seplag-AL/Sinc</t>
  </si>
  <si>
    <t xml:space="preserve">  Fonte: MDIC. Elaboração: Seplag-AL/Sinc</t>
  </si>
  <si>
    <t xml:space="preserve">  Fonte: ELETROBRÁS Distribuição Alagoas. Elaboração: Seplag-AL/Sinc</t>
  </si>
  <si>
    <t xml:space="preserve">  Fonte: BRASKEM. Elaboração: Seplag-AL/Sinc</t>
  </si>
  <si>
    <t xml:space="preserve">  Fonte: ANP. Elaboração: Seplag-AL/Sinc</t>
  </si>
  <si>
    <t xml:space="preserve">  Fonte: IBGE/ Seplag-AL</t>
  </si>
  <si>
    <t xml:space="preserve">  Fonte: Seplag-AL/Sinc/IPC</t>
  </si>
  <si>
    <t xml:space="preserve">  Fonte: Seplag-AL/Sinc/IPC. Elaboração: Seplag-AL/Sinc</t>
  </si>
  <si>
    <t xml:space="preserve">  Fonte: IBGE/CONAC/Seplag-AL/Sinc</t>
  </si>
  <si>
    <t xml:space="preserve">  Fonte: IBGE/CONAC/Seplag-AL/Sinc. Elaboração: Seplag/Sinc</t>
  </si>
  <si>
    <t xml:space="preserve">  Fonte: SINDAÇÚCAR/AL. Elaboração: Seplag-AL/Sinc</t>
  </si>
  <si>
    <t xml:space="preserve">  Fonte: INFRAERO. Elaboração: Seplag-AL/Sinc</t>
  </si>
  <si>
    <t xml:space="preserve">  Fonte: CBTU. Elaboração: Seplag-AL/Sinc</t>
  </si>
  <si>
    <t xml:space="preserve">  Fonte: INEP. Elaboração. Seplag-AL/Sinc</t>
  </si>
  <si>
    <t xml:space="preserve">1.5 – Distribuição (%) das pessoas que frequentam estabelecimento de ensino, por nível e rede de ensino </t>
  </si>
  <si>
    <t xml:space="preserve">1.2.3 - Número de vagas oferecidas, inscrições e ingressos no vestibular, por categoria administrativa em </t>
  </si>
  <si>
    <t>1.4 – Percentual de pessoas que frequentavam creche ou escola, por rede de ensino e grupo de idade em</t>
  </si>
  <si>
    <t xml:space="preserve">1.11 - Percentual de domicílios particulares permanentes urbanos  com acesso a alguns serviços e posse a alguns </t>
  </si>
  <si>
    <t>de capital</t>
  </si>
  <si>
    <t>Receita arrecadada</t>
  </si>
  <si>
    <t>NOTA: Os dados de 2012 e 2013 foram corrigidos pela Fonte</t>
  </si>
  <si>
    <t>SSP - Secretaria de Segurança Pública</t>
  </si>
  <si>
    <t>2.1 - População residente, por localização, em Alagoas - 2010-2014</t>
  </si>
  <si>
    <t>2.2 - População residente, por sexo, em Alagoas - 2010-2014</t>
  </si>
  <si>
    <t>2.4 - População residente, por cor ou raça, em Alagoas - 2010-2014</t>
  </si>
  <si>
    <t>4.1 - Número de admissões, sem ajuste, por atividades econômicas, em Alagoas – 2010-2014</t>
  </si>
  <si>
    <t>4.2 - Número de desligamentos, sem ajuste, por atividades econômicas, em Alagoas – 2010-2014</t>
  </si>
  <si>
    <t>4.3 - Saldo (admissões-desligamentos), sem ajuste, por atividades econômicas, em Alagoas – 2010-2014</t>
  </si>
  <si>
    <t>4.4 - Número de emprego formal, em 31/12, por atividades econômicas, em Alagoas – 2010-2014</t>
  </si>
  <si>
    <t>4.5 - Estoque de empregos formais, em 31/12, por tipo de vínculo em Alagoas - 2010-2014</t>
  </si>
  <si>
    <t>4.6 - Quantidade de acidentes de trabalho, segundo motivo, em Alagoas – 2010-2014</t>
  </si>
  <si>
    <r>
      <t xml:space="preserve">1.1 - PIB a preço de mercado corrente e PIB </t>
    </r>
    <r>
      <rPr>
        <i/>
        <sz val="7"/>
        <color rgb="FFC00000"/>
        <rFont val="Times New Roman"/>
        <family val="1"/>
      </rPr>
      <t>per capita</t>
    </r>
    <r>
      <rPr>
        <sz val="7"/>
        <color rgb="FFC00000"/>
        <rFont val="Times New Roman"/>
        <family val="1"/>
      </rPr>
      <t xml:space="preserve"> de Alagoas – 2010-2013</t>
    </r>
  </si>
  <si>
    <t>2.1.1 - Área colhida (ha), segundo os produtos em Alagoas - 2010-2014</t>
  </si>
  <si>
    <t>2.1.2 – Quantidade produzida, segundo os produtos, em Alagoas - 2010-2014</t>
  </si>
  <si>
    <t>2.1.3 - Valor da Produção, segundo os produtos em Alagoas - 2010-2014</t>
  </si>
  <si>
    <t>2.2.1 - Efetivo pecuário, por espécie, em Alagoas - 2010-2014</t>
  </si>
  <si>
    <t>2.3.1 - Efetivo avícola, por espécie, em Alagoas - 2010-2014</t>
  </si>
  <si>
    <t>2.4.1 – Produção de leite, ovos e mel de abelha em Alagoas - 2010-2014</t>
  </si>
  <si>
    <t>2.4.2 – Valor da produção de leite, ovos e mel de abelha em Alagoas - 2010-2014</t>
  </si>
  <si>
    <t>2.5.1 - Produção de pescado, por tipo de pesca, em Alagoas – 2007-2011</t>
  </si>
  <si>
    <t>2.5.2 - Produção e valor da produção da aquicultura, por tipo de  produto, em Alagoas - 2013-2014</t>
  </si>
  <si>
    <t>3.1.1 - Produção de petróleo bruto e gás natural em Alagoas - 2010-2014</t>
  </si>
  <si>
    <t>3.1.2 - Produção de cimento Portland em Alagoas – 2009-2013</t>
  </si>
  <si>
    <t>3.1.3 - Produção dos produtos derivados da BRASKEM em Alagoas – 2010-2014</t>
  </si>
  <si>
    <t>3.2.1 - Número de consumidores de energia elétrica, por classe, em Alagoas - 2010-2014</t>
  </si>
  <si>
    <t>3.2.2 - Consumo (Mwh) de energia elétrica, por classe, em Alagoas - 2010-2014</t>
  </si>
  <si>
    <t xml:space="preserve"> e consumido, e extensão da rede de água em Alagoas - 2010-2014</t>
  </si>
  <si>
    <t>rede de Esgoto em Alagoas - 2010-2014</t>
  </si>
  <si>
    <t>3.1.4 - Produção de açúcar, por espécie, em Alagoas - safra 10/11-14/15</t>
  </si>
  <si>
    <t>3.1.5 - Produção de etanol, por espécie, em Alagoas - safra 10/11-14/15</t>
  </si>
  <si>
    <t>4.1.1 – Quantidade das exportações, segundo os principais produtos, em Alagoas - 2010-2014</t>
  </si>
  <si>
    <t>4.1.2 – Valor das exportações, segundo os principais produtos, em Alagoas -  2010-2014</t>
  </si>
  <si>
    <t>4.1.3 - Quantidade das importações, segundo os principais produtos, em Alagoas - 2010-2014</t>
  </si>
  <si>
    <t>4.1.4 - Valor das importações, segundo os principais produtos, em Alagoas - 2010-2014</t>
  </si>
  <si>
    <t>4.1.5 – Valor das exportações, por fatores agregados, em Alagoas – 2010-2014</t>
  </si>
  <si>
    <t>4.1.6 - Valor das importações, por fatores agregados, em Alagoas – 2010-2014</t>
  </si>
  <si>
    <t>4.1.7 - Valor mensal das exportações em Alagoas – 2010-2014</t>
  </si>
  <si>
    <t>4.1.8 - Valor mensal das importações em Alagoas – 2010-2014</t>
  </si>
  <si>
    <t>4.1.9 - Balança comercial (saldo mensal) de Alagoas – 2010-2014</t>
  </si>
  <si>
    <t>4.1.10 - Consumo de cimento Portland em Alagoas – 2009-2013</t>
  </si>
  <si>
    <t xml:space="preserve">           em Alagoas – 2010-2014</t>
  </si>
  <si>
    <t>4.2.1.1 - Extensão das rodovias em Alagoas -  2010-2014</t>
  </si>
  <si>
    <t>4.2.1.2 – Frota de veículos, por tipo,  em Alagoas - 2010-2014</t>
  </si>
  <si>
    <t>4.2.1.3 –  Veículos licenciados, por tipo, em Alagoas - 2010-2014</t>
  </si>
  <si>
    <t xml:space="preserve">                           por tipo de navegação - 2009-2013</t>
  </si>
  <si>
    <t xml:space="preserve">                        e pelo Terminal da BRASKEM - 2010-2014</t>
  </si>
  <si>
    <t>4.2.3.1 - Movimento de aeronaves no Aeroporto Zumbi dos Palmares - 2010-2014</t>
  </si>
  <si>
    <t>4.2.3.2 - Movimento de passageiros no Aeroporto Zumbi dos Palmares - 2010-2014</t>
  </si>
  <si>
    <t>4.2.3.3 - Movimento de bagagens no Aeroporto Zumbi dos Palmares - 2010-2014</t>
  </si>
  <si>
    <t>4.2.3.4 - Movimento de cargas no Aeroporto Zumbi dos Palmares - 2010-2014</t>
  </si>
  <si>
    <t>4.2.3.5 - Movimento de correios no Aeroporto Zumbi dos Palmares - 2010-2014</t>
  </si>
  <si>
    <t>4.2.4.1 - Passageiros transportados em Alagoas - 2010-2014</t>
  </si>
  <si>
    <t>4.3.1 - Número de telefonia fixa em Alagoas, posição dezembro – 2010-2014</t>
  </si>
  <si>
    <t>4.3.2 - Quantidade de Acessos/Plano de Serviço, em Alagoas, posição dezembro – 2010-2014</t>
  </si>
  <si>
    <t>4.3.3 - Serviço móvel pessoal, por operadora, em Alagoas - Dez/ 2010-2014</t>
  </si>
  <si>
    <t>4.4.1 - Arrecadação dos impostos e contribuições federais administrados pela SRF em Alagoas - 2010-2014</t>
  </si>
  <si>
    <t>4.4.2 - Transferências constitucionais, por tipo, para o Estado de Alagoas - 2010-2014</t>
  </si>
  <si>
    <t>dos Municípios, de Alagoas – 2010-2014</t>
  </si>
  <si>
    <t>4.4.4 - Receita arrecadada, por categoria econômica, em Alagoas - 2010-2014</t>
  </si>
  <si>
    <t>4.4.5 - Despesas realizadas, por categoria econômica, em Alagoas - 2010-2014</t>
  </si>
  <si>
    <t>safra 10/11</t>
  </si>
  <si>
    <t>safra 11/12</t>
  </si>
  <si>
    <t>safra 12/13</t>
  </si>
  <si>
    <t>safra 13/14</t>
  </si>
  <si>
    <t>safra 14/15</t>
  </si>
  <si>
    <t>4.5.1 - Número de agências bancárias operando no Estado de Alagoas –  2010-2014 (posição dez)</t>
  </si>
  <si>
    <t>4.6.3 - Taxa média anual de ocupação hoteleira em Maceió - 2010-2014</t>
  </si>
  <si>
    <t>4.6.4 – Permanência média anual de turistas nos hotéis de Maceió - 2010-2014</t>
  </si>
  <si>
    <t>4.6.2 - Fluxo de entrada de hóspedes registrados nas unidades hoteleiras em Maceió - 2010-2014</t>
  </si>
  <si>
    <t>1.1.1 - Número de matrícula, por tipo de ensino, em Alagoas – 2010-2014</t>
  </si>
  <si>
    <t>1.1.2 - Número de escolas, por tipo de ensino,  em Alagoas – 2010-2014</t>
  </si>
  <si>
    <t>1.1.3 - Número de docentes, por tipo de ensino,  em Alagoas - 2010-2014</t>
  </si>
  <si>
    <t xml:space="preserve"> Alagoas - 2010-2014</t>
  </si>
  <si>
    <t>5.1 - Número de benefícios concedidos e emitidos pelo INSS, por localização, em Alagoas - 2010-2014</t>
  </si>
  <si>
    <t xml:space="preserve"> Número de benefícios pelo INSS, por localização, em Alagoas - 2010-2014</t>
  </si>
  <si>
    <t>5.2 - Valor arrecadado pela Previdência Social em Alagoas – 2010-2014</t>
  </si>
  <si>
    <t xml:space="preserve">        em Alagoas – 2010-2014</t>
  </si>
  <si>
    <t>infantil em Alagoas – 2013-2014</t>
  </si>
  <si>
    <t>Alagoas – 2013-2014</t>
  </si>
  <si>
    <t>em Alagoas - 2013-2014</t>
  </si>
  <si>
    <t>1.6 – Percentual de pessoas de 10 anos ou mais de idade, por anos de estudo em Alagoas - 2013-2014</t>
  </si>
  <si>
    <t>1.7 – Distribuição percentual da população residente por cor ou raça em Alagoas – 2013-2014</t>
  </si>
  <si>
    <t>1.8 – Esperança de vida ao nascer em Alagoas – 2013-2014</t>
  </si>
  <si>
    <t>1.9 – Distribuição das pessoas de 15 anos ou mais de idade, ocupadas em Alagoas – 2013-2014</t>
  </si>
  <si>
    <t>bens duráveis, em Alagoas - 2013-2014</t>
  </si>
  <si>
    <t xml:space="preserve">Domingo </t>
  </si>
  <si>
    <t>Segunda-feira</t>
  </si>
  <si>
    <t>Terça-feira</t>
  </si>
  <si>
    <t>Quarta-feira</t>
  </si>
  <si>
    <t>Quinta-feira</t>
  </si>
  <si>
    <t>Sexta-feira</t>
  </si>
  <si>
    <t>Sábado</t>
  </si>
  <si>
    <t xml:space="preserve">2.2 - Número de crimes violentos letais intencionais, segundo os dias da semana, em Alagoas - 2014   </t>
  </si>
  <si>
    <t xml:space="preserve">2.1 - Número de Crimes Violentos Letais Intencionais-CVLI em Alagoas - 2010-2014    </t>
  </si>
  <si>
    <t xml:space="preserve">3.1 - Número de eleitores por sexo em Alagoas - 2010-2014 (posição dezembro)  </t>
  </si>
  <si>
    <t xml:space="preserve">3.2 - Número de eleitores por faixa etária em Alagoas - 2010-2014 (posição dezembro)   </t>
  </si>
  <si>
    <t xml:space="preserve">3.3 - Número de eleitores por nível de escolaridade em Alagoas - 2010-2014 (posição dezembro)   </t>
  </si>
  <si>
    <t xml:space="preserve">4.1 - Número de casos confirmados de doenças de notificação compulsória em Alagoas – 2010-2014    </t>
  </si>
  <si>
    <t xml:space="preserve">4.2 - Número de estabelecimentos de saúde, por esfera administrativa, em Alagoas – 2010-2014  </t>
  </si>
  <si>
    <t xml:space="preserve">4.3 - Número de leitos de internação, por esfera administrativa, em Alagoas – 2010-2014   </t>
  </si>
  <si>
    <t xml:space="preserve">4.4 - Número de internações hospitalares do SUS, por regime,  em Alagoas – 2010-2014  </t>
  </si>
  <si>
    <t xml:space="preserve">6.2 – Domicílios particulares permanentes com microcomputador em Alagoas – 2010-2014  </t>
  </si>
  <si>
    <t xml:space="preserve">6.3 – Moradores em domicílios particulares permanentes com microcomputador em Alagoas – 2010-2014  </t>
  </si>
  <si>
    <t xml:space="preserve">6.4 – Domicílios particulares permanentes com abastecimento de água em Alagoas – 2010-2014  </t>
  </si>
  <si>
    <t xml:space="preserve">6.5 – Domicílios particulares permanentes com esgotamento sanitário em Alagoas – 2010-2014   </t>
  </si>
  <si>
    <t xml:space="preserve">6.6 – Domicílios particulares permanentes com iluminação elétrica em Alagoas – 2010-2014   </t>
  </si>
  <si>
    <t xml:space="preserve">6.7 – Domicílios particulares permanentes com telefones em Alagoas – 2010-2014   </t>
  </si>
  <si>
    <t xml:space="preserve">1.2 – Taxa de urbanização, fecundidade, natalidade, mortalidade geral e infantil, desemprego e trabalho   </t>
  </si>
  <si>
    <t xml:space="preserve">1.3 – Taxa de analfabetismo das pessoas de 15 anos ou mais de idade, total, localização e sexo em  </t>
  </si>
  <si>
    <t xml:space="preserve">1.10 - Domicílios particulares permanentes, segundo existência de alguns serviços em Alagoas - 2010-2014   </t>
  </si>
  <si>
    <t>Pratagy</t>
  </si>
  <si>
    <t xml:space="preserve">         1.2.2 - Número de cursos, matriculas e concluintes, por categoria administrativa em Alagoas - 2010-2014</t>
  </si>
  <si>
    <t xml:space="preserve">         1.2.1 - Número de instituições, docentes e servidores, por categoria administrativa em Alagoas - 2010-2014</t>
  </si>
  <si>
    <t>BACIAS HIDROGRÁFICAS</t>
  </si>
  <si>
    <t xml:space="preserve">  Nota: O efetivo avícola de galos, frangos, frangas e pintos, a partir do ano de 2013, passou a ser denominados galináceos </t>
  </si>
  <si>
    <t>1.12 – Índice de Desenvolvimento Humano, por tipo em Alagoas – 1991, 2000, 2010</t>
  </si>
  <si>
    <t xml:space="preserve">  Nota: Os efetivos de assininos, coelhos e muares deixaram de ser pesquisados pela fonte a partir do ano de 2013</t>
  </si>
  <si>
    <t>Nota: A partir de agosto de 2010 (art. 23, MP nº 497/10) a PSS passou a ser administrada pela RFB. A partir do ano de 2013 foi incluida a Receita Previdenciária.</t>
  </si>
  <si>
    <t>Fonte: SRF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</si>
</sst>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#,##0.0"/>
    <numFmt numFmtId="166" formatCode="0.0"/>
    <numFmt numFmtId="167" formatCode="_(* #,##0_);_(* \(#,##0\);_(* &quot;-&quot;??_);_(@_)"/>
    <numFmt numFmtId="168" formatCode="0.000"/>
    <numFmt numFmtId="169" formatCode="#,##0;&quot;–&quot;#,##0;&quot;–&quot;"/>
    <numFmt numFmtId="170" formatCode="_-* #,##0_-;\-* #,##0_-;_-* &quot;-&quot;??_-;_-@_-"/>
    <numFmt numFmtId="171" formatCode="###\ ###\ ###\ ##0;\-###\ ###\ ###\ ##0;&quot;-&quot;"/>
    <numFmt numFmtId="172" formatCode="_(* #,##0.0_);_(* \(#,##0.0\);_(* &quot;-&quot;??_);_(@_)"/>
    <numFmt numFmtId="173" formatCode="[$-416]General"/>
    <numFmt numFmtId="174" formatCode="[$-416]#,##0"/>
    <numFmt numFmtId="175" formatCode="###\ ###\ ###\ ##0_ ;\-###\ ###\ ###\ ##0_ ;&quot;- &quot;;@&quot; &quot;"/>
    <numFmt numFmtId="176" formatCode="#,##0_ ;\-#,##0\ "/>
    <numFmt numFmtId="177" formatCode="_-* #,##0.0_-;\-* #,##0.0_-;_-* &quot;-&quot;?_-;_-@_-"/>
    <numFmt numFmtId="178" formatCode="#\ ###\ ###\ ###\ ###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7"/>
      <color rgb="FF3379CD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3"/>
      <name val="Times New Roman"/>
      <family val="1"/>
    </font>
    <font>
      <b/>
      <sz val="7"/>
      <color rgb="FFFFFFFF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color theme="0"/>
      <name val="Times New Roman"/>
      <family val="1"/>
    </font>
    <font>
      <b/>
      <shadow/>
      <sz val="10"/>
      <color rgb="FFFFFFFF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1"/>
    </font>
    <font>
      <sz val="7"/>
      <color indexed="10"/>
      <name val="Times New Roman"/>
      <family val="1"/>
    </font>
    <font>
      <sz val="6.5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6"/>
      <name val="Times New Roman"/>
      <family val="1"/>
    </font>
    <font>
      <b/>
      <shadow/>
      <sz val="10"/>
      <color indexed="9"/>
      <name val="Times New Roman"/>
      <family val="1"/>
    </font>
    <font>
      <b/>
      <sz val="7"/>
      <color indexed="12"/>
      <name val="Times New Roman"/>
      <family val="1"/>
    </font>
    <font>
      <b/>
      <sz val="7"/>
      <color theme="1" tint="0.499984740745262"/>
      <name val="Times New Roman"/>
      <family val="1"/>
    </font>
    <font>
      <sz val="7"/>
      <color rgb="FF008000"/>
      <name val="Times New Roman"/>
      <family val="1"/>
    </font>
    <font>
      <sz val="7"/>
      <color indexed="17"/>
      <name val="Times New Roman"/>
      <family val="1"/>
    </font>
    <font>
      <b/>
      <sz val="6"/>
      <name val="Times New Roman"/>
      <family val="1"/>
    </font>
    <font>
      <b/>
      <sz val="7"/>
      <color rgb="FF008000"/>
      <name val="Times New Roman"/>
      <family val="1"/>
    </font>
    <font>
      <b/>
      <sz val="7"/>
      <color rgb="FF009200"/>
      <name val="Times New Roman"/>
      <family val="1"/>
    </font>
    <font>
      <b/>
      <sz val="7"/>
      <color indexed="17"/>
      <name val="Times New Roman"/>
      <family val="1"/>
    </font>
    <font>
      <sz val="7"/>
      <color rgb="FF009200"/>
      <name val="Times New Roman"/>
      <family val="1"/>
    </font>
    <font>
      <b/>
      <sz val="6.5"/>
      <color rgb="FF000000"/>
      <name val="Times New Roman"/>
      <family val="1"/>
    </font>
    <font>
      <b/>
      <shadow/>
      <sz val="10"/>
      <color theme="0"/>
      <name val="Times New Roman"/>
      <family val="1"/>
    </font>
    <font>
      <b/>
      <sz val="8"/>
      <name val="Times New Roman"/>
      <family val="1"/>
    </font>
    <font>
      <b/>
      <sz val="7"/>
      <color rgb="FFC00000"/>
      <name val="Times New Roman"/>
      <family val="1"/>
    </font>
    <font>
      <sz val="7"/>
      <color indexed="8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name val="Times New Roman"/>
      <family val="1"/>
    </font>
    <font>
      <b/>
      <vertAlign val="superscript"/>
      <sz val="7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6.5"/>
      <name val="Times New Roman"/>
      <family val="1"/>
    </font>
    <font>
      <sz val="7"/>
      <color indexed="12"/>
      <name val="Times New Roman"/>
      <family val="1"/>
    </font>
    <font>
      <sz val="5"/>
      <name val="Times New Roman"/>
      <family val="1"/>
    </font>
    <font>
      <sz val="5.5"/>
      <color theme="1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rgb="FFC00000"/>
      <name val="Times New Roman"/>
      <family val="1"/>
    </font>
    <font>
      <sz val="7"/>
      <color rgb="FFC00000"/>
      <name val="Times New Roman"/>
      <family val="1"/>
    </font>
    <font>
      <i/>
      <sz val="7"/>
      <color rgb="FFC00000"/>
      <name val="Times New Roman"/>
      <family val="1"/>
    </font>
    <font>
      <b/>
      <i/>
      <sz val="7"/>
      <name val="Times New Roman"/>
      <family val="1"/>
    </font>
    <font>
      <b/>
      <sz val="7"/>
      <color rgb="FF3379CD"/>
      <name val="Times New Roman"/>
      <family val="1"/>
    </font>
    <font>
      <b/>
      <sz val="6"/>
      <color theme="1"/>
      <name val="Times New Roman"/>
      <family val="1"/>
    </font>
    <font>
      <sz val="6.5"/>
      <color rgb="FF000000"/>
      <name val="Times New Roman"/>
      <family val="1"/>
    </font>
    <font>
      <sz val="7"/>
      <color indexed="30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b/>
      <sz val="6.2"/>
      <name val="Times New Roman"/>
      <family val="1"/>
    </font>
    <font>
      <sz val="6.2"/>
      <name val="Times New Roman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4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79CD"/>
        <bgColor indexed="64"/>
      </patternFill>
    </fill>
    <fill>
      <patternFill patternType="solid">
        <fgColor rgb="FF0092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15628C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F9F0EF"/>
        <bgColor indexed="64"/>
      </patternFill>
    </fill>
    <fill>
      <patternFill patternType="solid">
        <fgColor rgb="FFF5F8EE"/>
        <bgColor indexed="64"/>
      </patternFill>
    </fill>
  </fills>
  <borders count="39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009200"/>
      </bottom>
      <diagonal/>
    </border>
    <border>
      <left style="thin">
        <color rgb="FF009200"/>
      </left>
      <right style="thin">
        <color rgb="FF009200"/>
      </right>
      <top style="thin">
        <color rgb="FF009200"/>
      </top>
      <bottom style="thin">
        <color rgb="FF009200"/>
      </bottom>
      <diagonal/>
    </border>
    <border>
      <left style="thin">
        <color rgb="FF009200"/>
      </left>
      <right/>
      <top style="thin">
        <color rgb="FF009200"/>
      </top>
      <bottom style="thin">
        <color rgb="FF009200"/>
      </bottom>
      <diagonal/>
    </border>
    <border>
      <left/>
      <right style="thin">
        <color rgb="FF009200"/>
      </right>
      <top style="thin">
        <color rgb="FF009200"/>
      </top>
      <bottom style="thin">
        <color rgb="FF009200"/>
      </bottom>
      <diagonal/>
    </border>
    <border>
      <left/>
      <right/>
      <top/>
      <bottom style="thin">
        <color rgb="FF3379CD"/>
      </bottom>
      <diagonal/>
    </border>
    <border>
      <left/>
      <right/>
      <top style="thin">
        <color rgb="FF3379CD"/>
      </top>
      <bottom style="thin">
        <color rgb="FF3379CD"/>
      </bottom>
      <diagonal/>
    </border>
    <border>
      <left/>
      <right style="thin">
        <color rgb="FF3379CD"/>
      </right>
      <top style="thin">
        <color rgb="FF3379CD"/>
      </top>
      <bottom style="thin">
        <color rgb="FF3379CD"/>
      </bottom>
      <diagonal/>
    </border>
    <border>
      <left style="thin">
        <color rgb="FF3379CD"/>
      </left>
      <right style="thin">
        <color rgb="FF3379CD"/>
      </right>
      <top style="thin">
        <color rgb="FF3379CD"/>
      </top>
      <bottom style="thin">
        <color rgb="FF3379CD"/>
      </bottom>
      <diagonal/>
    </border>
    <border>
      <left style="thin">
        <color rgb="FF3379CD"/>
      </left>
      <right/>
      <top style="thin">
        <color rgb="FF3379CD"/>
      </top>
      <bottom style="thin">
        <color rgb="FF3379CD"/>
      </bottom>
      <diagonal/>
    </border>
    <border>
      <left/>
      <right style="thin">
        <color rgb="FF3379CD"/>
      </right>
      <top style="thin">
        <color rgb="FF3379CD"/>
      </top>
      <bottom/>
      <diagonal/>
    </border>
    <border>
      <left style="thin">
        <color rgb="FF3379CD"/>
      </left>
      <right style="thin">
        <color rgb="FF3379CD"/>
      </right>
      <top style="thin">
        <color rgb="FF3379CD"/>
      </top>
      <bottom/>
      <diagonal/>
    </border>
    <border>
      <left style="thin">
        <color rgb="FF3379CD"/>
      </left>
      <right/>
      <top style="thin">
        <color rgb="FF3379CD"/>
      </top>
      <bottom/>
      <diagonal/>
    </border>
    <border>
      <left/>
      <right style="thin">
        <color rgb="FF3379CD"/>
      </right>
      <top/>
      <bottom/>
      <diagonal/>
    </border>
    <border>
      <left style="thin">
        <color rgb="FF3379CD"/>
      </left>
      <right style="thin">
        <color rgb="FF3379CD"/>
      </right>
      <top/>
      <bottom/>
      <diagonal/>
    </border>
    <border>
      <left style="thin">
        <color rgb="FF3379CD"/>
      </left>
      <right/>
      <top/>
      <bottom/>
      <diagonal/>
    </border>
    <border>
      <left/>
      <right style="thin">
        <color rgb="FF3379CD"/>
      </right>
      <top/>
      <bottom style="thin">
        <color rgb="FF3379CD"/>
      </bottom>
      <diagonal/>
    </border>
    <border>
      <left style="thin">
        <color rgb="FF3379CD"/>
      </left>
      <right style="thin">
        <color rgb="FF3379CD"/>
      </right>
      <top/>
      <bottom style="thin">
        <color rgb="FF3379CD"/>
      </bottom>
      <diagonal/>
    </border>
    <border>
      <left style="thin">
        <color rgb="FF3379CD"/>
      </left>
      <right/>
      <top/>
      <bottom style="thin">
        <color rgb="FF3379CD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rgb="FFC00000"/>
      </bottom>
      <diagonal/>
    </border>
  </borders>
  <cellStyleXfs count="15">
    <xf numFmtId="0" fontId="0" fillId="0" borderId="0"/>
    <xf numFmtId="0" fontId="3" fillId="0" borderId="0"/>
    <xf numFmtId="0" fontId="5" fillId="0" borderId="0"/>
    <xf numFmtId="164" fontId="2" fillId="0" borderId="0" applyFont="0" applyFill="0" applyBorder="0" applyAlignment="0" applyProtection="0"/>
    <xf numFmtId="0" fontId="4" fillId="0" borderId="0"/>
    <xf numFmtId="169" fontId="3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/>
    <xf numFmtId="173" fontId="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717">
    <xf numFmtId="0" fontId="0" fillId="0" borderId="0" xfId="0"/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indent="2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6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 indent="3"/>
    </xf>
    <xf numFmtId="0" fontId="12" fillId="11" borderId="0" xfId="0" applyFont="1" applyFill="1" applyAlignment="1">
      <alignment vertical="center" wrapText="1"/>
    </xf>
    <xf numFmtId="0" fontId="12" fillId="11" borderId="0" xfId="0" applyFont="1" applyFill="1" applyAlignment="1">
      <alignment horizontal="right" vertical="center" wrapText="1" indent="3"/>
    </xf>
    <xf numFmtId="0" fontId="12" fillId="7" borderId="0" xfId="0" applyFont="1" applyFill="1" applyAlignment="1">
      <alignment horizontal="left" vertical="center" wrapText="1"/>
    </xf>
    <xf numFmtId="0" fontId="12" fillId="7" borderId="0" xfId="0" applyFont="1" applyFill="1" applyAlignment="1">
      <alignment horizontal="right" vertical="center" wrapText="1" indent="3"/>
    </xf>
    <xf numFmtId="0" fontId="12" fillId="13" borderId="0" xfId="0" applyFont="1" applyFill="1" applyAlignment="1">
      <alignment horizontal="left" vertical="center" wrapText="1"/>
    </xf>
    <xf numFmtId="0" fontId="12" fillId="13" borderId="0" xfId="0" applyFont="1" applyFill="1" applyAlignment="1">
      <alignment horizontal="right" vertical="center" wrapText="1" indent="3"/>
    </xf>
    <xf numFmtId="0" fontId="12" fillId="14" borderId="0" xfId="0" applyFont="1" applyFill="1" applyAlignment="1">
      <alignment vertical="center" wrapText="1"/>
    </xf>
    <xf numFmtId="0" fontId="12" fillId="14" borderId="0" xfId="0" applyFont="1" applyFill="1" applyAlignment="1">
      <alignment horizontal="right" vertical="center" wrapText="1" indent="3"/>
    </xf>
    <xf numFmtId="0" fontId="15" fillId="17" borderId="0" xfId="0" applyFont="1" applyFill="1" applyAlignment="1">
      <alignment vertical="center"/>
    </xf>
    <xf numFmtId="0" fontId="10" fillId="17" borderId="0" xfId="0" applyFont="1" applyFill="1" applyAlignment="1">
      <alignment horizontal="right" vertical="center" indent="2"/>
    </xf>
    <xf numFmtId="0" fontId="16" fillId="10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Fill="1"/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3" fillId="0" borderId="0" xfId="0" applyFont="1" applyAlignment="1">
      <alignment horizontal="left" indent="3"/>
    </xf>
    <xf numFmtId="0" fontId="23" fillId="0" borderId="0" xfId="0" applyFont="1" applyFill="1" applyBorder="1" applyAlignment="1">
      <alignment horizontal="right" wrapText="1"/>
    </xf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0" xfId="8" applyFont="1"/>
    <xf numFmtId="164" fontId="13" fillId="0" borderId="0" xfId="3" applyFont="1"/>
    <xf numFmtId="164" fontId="13" fillId="0" borderId="0" xfId="3" applyFont="1" applyBorder="1"/>
    <xf numFmtId="0" fontId="19" fillId="0" borderId="0" xfId="8" applyFont="1" applyAlignment="1">
      <alignment vertical="center"/>
    </xf>
    <xf numFmtId="0" fontId="17" fillId="0" borderId="0" xfId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/>
    <xf numFmtId="164" fontId="13" fillId="0" borderId="0" xfId="3" applyFont="1" applyFill="1" applyBorder="1"/>
    <xf numFmtId="172" fontId="13" fillId="0" borderId="0" xfId="3" applyNumberFormat="1" applyFont="1" applyFill="1" applyBorder="1"/>
    <xf numFmtId="0" fontId="13" fillId="0" borderId="0" xfId="0" applyNumberFormat="1" applyFont="1" applyAlignment="1"/>
    <xf numFmtId="166" fontId="13" fillId="0" borderId="0" xfId="0" applyNumberFormat="1" applyFont="1" applyAlignment="1">
      <alignment vertical="center"/>
    </xf>
    <xf numFmtId="172" fontId="13" fillId="0" borderId="0" xfId="3" applyNumberFormat="1" applyFont="1" applyAlignment="1">
      <alignment vertical="center"/>
    </xf>
    <xf numFmtId="0" fontId="13" fillId="0" borderId="0" xfId="0" applyFont="1" applyAlignment="1">
      <alignment horizontal="left" vertical="center" indent="3"/>
    </xf>
    <xf numFmtId="172" fontId="13" fillId="0" borderId="0" xfId="3" applyNumberFormat="1" applyFont="1" applyBorder="1" applyAlignment="1">
      <alignment vertical="center"/>
    </xf>
    <xf numFmtId="0" fontId="26" fillId="0" borderId="0" xfId="0" applyNumberFormat="1" applyFont="1" applyAlignment="1"/>
    <xf numFmtId="0" fontId="13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2" fontId="13" fillId="0" borderId="0" xfId="3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165" fontId="13" fillId="0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8" applyFont="1" applyFill="1" applyAlignment="1">
      <alignment horizontal="left" vertical="center" indent="1"/>
    </xf>
    <xf numFmtId="0" fontId="13" fillId="0" borderId="0" xfId="8" applyFont="1" applyAlignment="1">
      <alignment vertical="center"/>
    </xf>
    <xf numFmtId="0" fontId="32" fillId="0" borderId="0" xfId="8" applyFont="1" applyAlignment="1">
      <alignment vertical="center"/>
    </xf>
    <xf numFmtId="3" fontId="17" fillId="0" borderId="0" xfId="8" applyNumberFormat="1" applyFont="1" applyBorder="1" applyAlignment="1">
      <alignment horizontal="right" vertical="center" wrapText="1" indent="1"/>
    </xf>
    <xf numFmtId="3" fontId="13" fillId="0" borderId="0" xfId="8" applyNumberFormat="1" applyFont="1"/>
    <xf numFmtId="0" fontId="33" fillId="0" borderId="0" xfId="0" applyFont="1" applyAlignment="1">
      <alignment vertical="center"/>
    </xf>
    <xf numFmtId="0" fontId="30" fillId="0" borderId="0" xfId="0" applyFont="1" applyFill="1" applyAlignment="1">
      <alignment horizontal="left" vertical="center" indent="1"/>
    </xf>
    <xf numFmtId="3" fontId="1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0" fillId="0" borderId="0" xfId="0" applyFont="1" applyFill="1" applyAlignment="1">
      <alignment horizontal="left" indent="1"/>
    </xf>
    <xf numFmtId="0" fontId="26" fillId="0" borderId="0" xfId="0" applyFont="1"/>
    <xf numFmtId="169" fontId="13" fillId="0" borderId="0" xfId="0" applyNumberFormat="1" applyFont="1" applyAlignment="1">
      <alignment horizontal="right"/>
    </xf>
    <xf numFmtId="167" fontId="13" fillId="0" borderId="0" xfId="3" applyNumberFormat="1" applyFont="1"/>
    <xf numFmtId="169" fontId="13" fillId="0" borderId="0" xfId="2" applyNumberFormat="1" applyFont="1" applyAlignment="1">
      <alignment horizontal="right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3" fontId="10" fillId="0" borderId="0" xfId="0" applyNumberFormat="1" applyFont="1"/>
    <xf numFmtId="0" fontId="31" fillId="0" borderId="0" xfId="0" applyFont="1" applyFill="1" applyAlignment="1">
      <alignment horizontal="left" vertical="center" indent="1"/>
    </xf>
    <xf numFmtId="167" fontId="13" fillId="0" borderId="0" xfId="3" applyNumberFormat="1" applyFont="1" applyBorder="1" applyAlignment="1">
      <alignment vertical="center"/>
    </xf>
    <xf numFmtId="0" fontId="34" fillId="0" borderId="0" xfId="0" applyFont="1" applyFill="1" applyAlignment="1">
      <alignment vertical="center"/>
    </xf>
    <xf numFmtId="3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3" fillId="0" borderId="0" xfId="3" applyFont="1" applyAlignment="1">
      <alignment horizontal="left" vertical="center"/>
    </xf>
    <xf numFmtId="166" fontId="17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2"/>
    </xf>
    <xf numFmtId="0" fontId="1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indent="2"/>
    </xf>
    <xf numFmtId="0" fontId="38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Border="1"/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indent="3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3" fontId="17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horizontal="left" vertical="center" wrapText="1" indent="1"/>
    </xf>
    <xf numFmtId="0" fontId="40" fillId="0" borderId="0" xfId="0" applyFont="1" applyAlignment="1">
      <alignment horizontal="left" vertical="center" indent="1"/>
    </xf>
    <xf numFmtId="0" fontId="13" fillId="0" borderId="0" xfId="0" applyFont="1" applyFill="1" applyAlignment="1">
      <alignment horizontal="left" vertical="center" indent="2"/>
    </xf>
    <xf numFmtId="3" fontId="17" fillId="0" borderId="0" xfId="0" applyNumberFormat="1" applyFont="1" applyBorder="1" applyAlignment="1">
      <alignment horizontal="right" vertical="center" indent="2"/>
    </xf>
    <xf numFmtId="164" fontId="13" fillId="0" borderId="0" xfId="3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26" fillId="0" borderId="0" xfId="0" applyFont="1" applyAlignment="1">
      <alignment horizontal="left" vertical="center" wrapText="1" indent="1"/>
    </xf>
    <xf numFmtId="3" fontId="26" fillId="0" borderId="0" xfId="0" applyNumberFormat="1" applyFont="1" applyAlignment="1">
      <alignment vertical="center"/>
    </xf>
    <xf numFmtId="0" fontId="40" fillId="0" borderId="0" xfId="0" applyFont="1" applyFill="1" applyAlignment="1">
      <alignment horizontal="left" vertical="center" indent="1"/>
    </xf>
    <xf numFmtId="0" fontId="42" fillId="0" borderId="0" xfId="0" applyFont="1" applyAlignment="1"/>
    <xf numFmtId="170" fontId="43" fillId="0" borderId="0" xfId="3" applyNumberFormat="1" applyFont="1" applyBorder="1"/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165" fontId="1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/>
    <xf numFmtId="0" fontId="47" fillId="0" borderId="0" xfId="0" applyFont="1"/>
    <xf numFmtId="3" fontId="17" fillId="0" borderId="0" xfId="0" applyNumberFormat="1" applyFont="1" applyBorder="1" applyAlignment="1">
      <alignment horizontal="right" vertical="center" wrapText="1" indent="1"/>
    </xf>
    <xf numFmtId="0" fontId="17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 indent="1"/>
    </xf>
    <xf numFmtId="0" fontId="13" fillId="0" borderId="0" xfId="0" applyFont="1" applyAlignment="1">
      <alignment vertical="top"/>
    </xf>
    <xf numFmtId="0" fontId="8" fillId="0" borderId="0" xfId="0" applyFont="1" applyFill="1" applyAlignment="1">
      <alignment horizontal="left" vertical="center" indent="1"/>
    </xf>
    <xf numFmtId="0" fontId="49" fillId="0" borderId="0" xfId="0" applyFont="1" applyFill="1" applyAlignment="1">
      <alignment horizontal="left" vertical="center" indent="1"/>
    </xf>
    <xf numFmtId="169" fontId="13" fillId="0" borderId="0" xfId="0" applyNumberFormat="1" applyFont="1" applyBorder="1" applyAlignment="1" applyProtection="1">
      <alignment horizontal="right" indent="1"/>
    </xf>
    <xf numFmtId="169" fontId="17" fillId="0" borderId="0" xfId="0" applyNumberFormat="1" applyFont="1" applyBorder="1" applyAlignment="1">
      <alignment horizontal="right" indent="1"/>
    </xf>
    <xf numFmtId="169" fontId="13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horizontal="left" vertical="top"/>
    </xf>
    <xf numFmtId="176" fontId="25" fillId="0" borderId="0" xfId="3" applyNumberFormat="1" applyFont="1" applyAlignment="1"/>
    <xf numFmtId="176" fontId="13" fillId="0" borderId="0" xfId="0" applyNumberFormat="1" applyFont="1"/>
    <xf numFmtId="170" fontId="25" fillId="0" borderId="0" xfId="3" applyNumberFormat="1" applyFont="1"/>
    <xf numFmtId="170" fontId="25" fillId="0" borderId="0" xfId="3" applyNumberFormat="1" applyFont="1" applyBorder="1" applyAlignment="1">
      <alignment horizontal="right"/>
    </xf>
    <xf numFmtId="170" fontId="25" fillId="0" borderId="0" xfId="3" applyNumberFormat="1" applyFont="1" applyBorder="1"/>
    <xf numFmtId="0" fontId="57" fillId="0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4" fontId="58" fillId="0" borderId="0" xfId="0" applyNumberFormat="1" applyFont="1" applyFill="1" applyBorder="1"/>
    <xf numFmtId="2" fontId="13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49" fillId="0" borderId="0" xfId="1" applyFont="1" applyAlignment="1">
      <alignment horizontal="left" vertical="center" indent="1"/>
    </xf>
    <xf numFmtId="0" fontId="13" fillId="0" borderId="0" xfId="1" applyFont="1" applyAlignment="1">
      <alignment vertical="center"/>
    </xf>
    <xf numFmtId="0" fontId="13" fillId="0" borderId="0" xfId="10" applyFont="1" applyBorder="1" applyAlignment="1">
      <alignment vertical="center"/>
    </xf>
    <xf numFmtId="0" fontId="13" fillId="0" borderId="0" xfId="1" applyFont="1"/>
    <xf numFmtId="171" fontId="17" fillId="0" borderId="0" xfId="4" applyNumberFormat="1" applyFont="1" applyAlignment="1">
      <alignment horizontal="right"/>
    </xf>
    <xf numFmtId="171" fontId="13" fillId="0" borderId="0" xfId="10" applyNumberFormat="1" applyFont="1" applyBorder="1" applyAlignment="1"/>
    <xf numFmtId="0" fontId="5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indent="1"/>
    </xf>
    <xf numFmtId="4" fontId="13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3"/>
    </xf>
    <xf numFmtId="173" fontId="59" fillId="0" borderId="0" xfId="9" applyFont="1" applyFill="1" applyBorder="1" applyAlignment="1">
      <alignment vertical="center"/>
    </xf>
    <xf numFmtId="174" fontId="59" fillId="0" borderId="0" xfId="9" applyNumberFormat="1" applyFont="1" applyFill="1" applyBorder="1" applyAlignment="1">
      <alignment horizontal="right" vertical="center"/>
    </xf>
    <xf numFmtId="0" fontId="27" fillId="6" borderId="0" xfId="0" applyFont="1" applyFill="1" applyAlignment="1">
      <alignment horizontal="left" vertical="center"/>
    </xf>
    <xf numFmtId="49" fontId="49" fillId="0" borderId="0" xfId="0" applyNumberFormat="1" applyFont="1" applyAlignment="1">
      <alignment horizontal="left" vertical="center" indent="1"/>
    </xf>
    <xf numFmtId="0" fontId="50" fillId="0" borderId="0" xfId="0" applyFont="1" applyAlignment="1">
      <alignment horizontal="left" indent="1"/>
    </xf>
    <xf numFmtId="0" fontId="22" fillId="0" borderId="0" xfId="0" applyFont="1" applyAlignment="1">
      <alignment horizontal="left" vertical="center"/>
    </xf>
    <xf numFmtId="176" fontId="61" fillId="0" borderId="0" xfId="3" applyNumberFormat="1" applyFont="1" applyAlignment="1"/>
    <xf numFmtId="176" fontId="61" fillId="0" borderId="0" xfId="3" applyNumberFormat="1" applyFont="1" applyBorder="1" applyAlignment="1"/>
    <xf numFmtId="0" fontId="61" fillId="0" borderId="0" xfId="0" applyFont="1"/>
    <xf numFmtId="176" fontId="61" fillId="0" borderId="0" xfId="3" applyNumberFormat="1" applyFont="1" applyAlignment="1">
      <alignment horizontal="right"/>
    </xf>
    <xf numFmtId="0" fontId="61" fillId="0" borderId="0" xfId="0" applyFont="1" applyBorder="1"/>
    <xf numFmtId="176" fontId="61" fillId="0" borderId="0" xfId="3" applyNumberFormat="1" applyFont="1" applyBorder="1" applyAlignment="1">
      <alignment horizontal="right"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center" indent="1"/>
    </xf>
    <xf numFmtId="3" fontId="48" fillId="0" borderId="0" xfId="0" applyNumberFormat="1" applyFont="1" applyBorder="1" applyAlignment="1">
      <alignment horizontal="right" vertical="center" wrapText="1" indent="1"/>
    </xf>
    <xf numFmtId="3" fontId="22" fillId="0" borderId="0" xfId="0" applyNumberFormat="1" applyFont="1" applyFill="1" applyBorder="1" applyAlignment="1">
      <alignment horizontal="right" vertical="center" wrapText="1" indent="1"/>
    </xf>
    <xf numFmtId="3" fontId="22" fillId="0" borderId="0" xfId="0" applyNumberFormat="1" applyFont="1" applyAlignment="1">
      <alignment horizontal="righ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165" fontId="62" fillId="0" borderId="0" xfId="0" applyNumberFormat="1" applyFont="1"/>
    <xf numFmtId="165" fontId="61" fillId="0" borderId="0" xfId="0" applyNumberFormat="1" applyFont="1"/>
    <xf numFmtId="0" fontId="61" fillId="0" borderId="0" xfId="0" applyFont="1" applyBorder="1" applyAlignment="1">
      <alignment horizontal="center"/>
    </xf>
    <xf numFmtId="165" fontId="62" fillId="0" borderId="0" xfId="0" applyNumberFormat="1" applyFont="1" applyBorder="1"/>
    <xf numFmtId="165" fontId="61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/>
    </xf>
    <xf numFmtId="165" fontId="22" fillId="0" borderId="0" xfId="0" applyNumberFormat="1" applyFont="1" applyBorder="1" applyAlignment="1">
      <alignment horizontal="right" vertical="center" wrapText="1" indent="1"/>
    </xf>
    <xf numFmtId="3" fontId="48" fillId="0" borderId="0" xfId="3" applyNumberFormat="1" applyFont="1" applyBorder="1" applyAlignment="1">
      <alignment horizontal="right" vertical="center" wrapText="1" indent="1"/>
    </xf>
    <xf numFmtId="3" fontId="22" fillId="0" borderId="0" xfId="3" applyNumberFormat="1" applyFont="1" applyBorder="1" applyAlignment="1">
      <alignment horizontal="right" indent="1"/>
    </xf>
    <xf numFmtId="0" fontId="22" fillId="0" borderId="0" xfId="10" applyFont="1" applyBorder="1" applyAlignment="1">
      <alignment horizontal="center" vertical="center" wrapText="1"/>
    </xf>
    <xf numFmtId="167" fontId="48" fillId="0" borderId="0" xfId="5" applyNumberFormat="1" applyFont="1" applyBorder="1" applyAlignment="1">
      <alignment vertical="center" wrapText="1"/>
    </xf>
    <xf numFmtId="0" fontId="22" fillId="0" borderId="0" xfId="10" applyFont="1" applyBorder="1" applyAlignment="1">
      <alignment vertical="center"/>
    </xf>
    <xf numFmtId="0" fontId="22" fillId="0" borderId="6" xfId="10" applyFont="1" applyBorder="1" applyAlignment="1">
      <alignment horizontal="center" vertical="center" wrapText="1"/>
    </xf>
    <xf numFmtId="167" fontId="48" fillId="0" borderId="6" xfId="5" applyNumberFormat="1" applyFont="1" applyBorder="1" applyAlignment="1">
      <alignment vertical="center" wrapText="1"/>
    </xf>
    <xf numFmtId="0" fontId="22" fillId="0" borderId="6" xfId="10" applyFont="1" applyBorder="1" applyAlignment="1">
      <alignment vertical="center"/>
    </xf>
    <xf numFmtId="171" fontId="22" fillId="0" borderId="0" xfId="4" applyNumberFormat="1" applyFont="1" applyBorder="1" applyAlignment="1">
      <alignment vertical="center"/>
    </xf>
    <xf numFmtId="171" fontId="22" fillId="0" borderId="6" xfId="4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 wrapText="1" indent="1"/>
    </xf>
    <xf numFmtId="0" fontId="4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 inden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indent="9"/>
    </xf>
    <xf numFmtId="0" fontId="48" fillId="0" borderId="0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indent="1"/>
    </xf>
    <xf numFmtId="3" fontId="22" fillId="0" borderId="0" xfId="0" applyNumberFormat="1" applyFont="1" applyBorder="1" applyAlignment="1">
      <alignment horizontal="right" vertical="center" indent="1"/>
    </xf>
    <xf numFmtId="0" fontId="22" fillId="0" borderId="0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 vertical="center"/>
    </xf>
    <xf numFmtId="3" fontId="22" fillId="0" borderId="0" xfId="3" applyNumberFormat="1" applyFont="1" applyFill="1" applyBorder="1" applyAlignment="1">
      <alignment horizontal="right" indent="3"/>
    </xf>
    <xf numFmtId="3" fontId="22" fillId="0" borderId="0" xfId="0" applyNumberFormat="1" applyFont="1" applyBorder="1" applyAlignment="1">
      <alignment horizontal="right" indent="3"/>
    </xf>
    <xf numFmtId="3" fontId="22" fillId="0" borderId="0" xfId="0" applyNumberFormat="1" applyFont="1" applyBorder="1" applyAlignment="1">
      <alignment horizontal="right" vertical="center" indent="2"/>
    </xf>
    <xf numFmtId="3" fontId="48" fillId="0" borderId="0" xfId="0" applyNumberFormat="1" applyFont="1" applyBorder="1" applyAlignment="1">
      <alignment horizontal="right" vertical="center" indent="2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top"/>
    </xf>
    <xf numFmtId="0" fontId="22" fillId="0" borderId="0" xfId="0" applyFont="1" applyFill="1" applyBorder="1" applyAlignment="1">
      <alignment horizontal="right" vertical="center" wrapText="1" indent="3"/>
    </xf>
    <xf numFmtId="3" fontId="22" fillId="0" borderId="0" xfId="0" applyNumberFormat="1" applyFont="1" applyFill="1" applyBorder="1" applyAlignment="1">
      <alignment horizontal="right" vertical="center" wrapText="1" indent="3"/>
    </xf>
    <xf numFmtId="0" fontId="22" fillId="0" borderId="0" xfId="0" applyFont="1" applyBorder="1" applyAlignment="1">
      <alignment horizontal="left" vertical="center"/>
    </xf>
    <xf numFmtId="3" fontId="22" fillId="0" borderId="0" xfId="3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horizontal="right" vertical="center" indent="1"/>
    </xf>
    <xf numFmtId="3" fontId="61" fillId="0" borderId="0" xfId="0" applyNumberFormat="1" applyFont="1" applyBorder="1" applyAlignment="1">
      <alignment horizontal="right" indent="1"/>
    </xf>
    <xf numFmtId="0" fontId="61" fillId="0" borderId="0" xfId="0" applyFont="1" applyBorder="1" applyAlignment="1">
      <alignment horizontal="right" indent="1"/>
    </xf>
    <xf numFmtId="3" fontId="48" fillId="0" borderId="0" xfId="0" applyNumberFormat="1" applyFont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3" fontId="61" fillId="0" borderId="0" xfId="0" applyNumberFormat="1" applyFont="1" applyAlignment="1">
      <alignment horizontal="right" indent="1"/>
    </xf>
    <xf numFmtId="3" fontId="22" fillId="0" borderId="0" xfId="0" applyNumberFormat="1" applyFont="1" applyAlignment="1">
      <alignment horizontal="right" vertical="center" wrapText="1" indent="1"/>
    </xf>
    <xf numFmtId="167" fontId="22" fillId="0" borderId="0" xfId="3" applyNumberFormat="1" applyFont="1" applyBorder="1" applyAlignment="1">
      <alignment horizontal="right" vertical="center" wrapText="1" indent="2"/>
    </xf>
    <xf numFmtId="167" fontId="48" fillId="0" borderId="0" xfId="3" applyNumberFormat="1" applyFont="1" applyBorder="1" applyAlignment="1">
      <alignment horizontal="right" vertical="center" wrapText="1" indent="2"/>
    </xf>
    <xf numFmtId="167" fontId="22" fillId="0" borderId="0" xfId="3" applyNumberFormat="1" applyFont="1" applyBorder="1" applyAlignment="1">
      <alignment horizontal="right" vertical="center" wrapText="1" indent="1"/>
    </xf>
    <xf numFmtId="167" fontId="48" fillId="0" borderId="0" xfId="3" applyNumberFormat="1" applyFont="1" applyBorder="1" applyAlignment="1">
      <alignment horizontal="right" vertical="center" wrapText="1" indent="1"/>
    </xf>
    <xf numFmtId="3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3" fontId="48" fillId="0" borderId="0" xfId="7" applyNumberFormat="1" applyFont="1" applyBorder="1" applyAlignment="1">
      <alignment horizontal="right" indent="1"/>
    </xf>
    <xf numFmtId="3" fontId="22" fillId="0" borderId="0" xfId="7" applyNumberFormat="1" applyFont="1" applyBorder="1" applyAlignment="1">
      <alignment horizontal="right" indent="1"/>
    </xf>
    <xf numFmtId="0" fontId="48" fillId="0" borderId="0" xfId="8" applyFont="1" applyBorder="1" applyAlignment="1">
      <alignment horizontal="center" vertical="center" wrapText="1"/>
    </xf>
    <xf numFmtId="3" fontId="48" fillId="0" borderId="0" xfId="8" applyNumberFormat="1" applyFont="1" applyBorder="1" applyAlignment="1">
      <alignment horizontal="right" vertical="center" wrapText="1" indent="1"/>
    </xf>
    <xf numFmtId="171" fontId="22" fillId="0" borderId="0" xfId="8" applyNumberFormat="1" applyFont="1" applyAlignment="1">
      <alignment horizontal="right" indent="1"/>
    </xf>
    <xf numFmtId="3" fontId="22" fillId="0" borderId="0" xfId="8" applyNumberFormat="1" applyFont="1" applyBorder="1" applyAlignment="1">
      <alignment horizontal="right" vertical="center" wrapText="1" indent="1"/>
    </xf>
    <xf numFmtId="3" fontId="48" fillId="0" borderId="0" xfId="8" applyNumberFormat="1" applyFont="1" applyBorder="1" applyAlignment="1">
      <alignment horizontal="right" vertical="center" wrapText="1" indent="3"/>
    </xf>
    <xf numFmtId="3" fontId="22" fillId="0" borderId="0" xfId="8" applyNumberFormat="1" applyFont="1" applyBorder="1" applyAlignment="1">
      <alignment horizontal="right" vertical="center" wrapText="1" indent="3"/>
    </xf>
    <xf numFmtId="171" fontId="22" fillId="0" borderId="0" xfId="8" applyNumberFormat="1" applyFont="1" applyBorder="1" applyAlignment="1">
      <alignment horizontal="right" indent="3"/>
    </xf>
    <xf numFmtId="175" fontId="22" fillId="0" borderId="0" xfId="0" applyNumberFormat="1" applyFont="1" applyBorder="1" applyAlignment="1">
      <alignment horizontal="center"/>
    </xf>
    <xf numFmtId="166" fontId="22" fillId="0" borderId="0" xfId="3" applyNumberFormat="1" applyFont="1" applyFill="1" applyBorder="1" applyAlignment="1">
      <alignment horizontal="right" indent="5"/>
    </xf>
    <xf numFmtId="165" fontId="22" fillId="0" borderId="0" xfId="3" applyNumberFormat="1" applyFont="1" applyFill="1" applyBorder="1" applyAlignment="1">
      <alignment horizontal="right" indent="5"/>
    </xf>
    <xf numFmtId="166" fontId="48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Alignment="1">
      <alignment horizontal="left" vertical="center"/>
    </xf>
    <xf numFmtId="166" fontId="22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168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65" fillId="0" borderId="0" xfId="0" applyFont="1"/>
    <xf numFmtId="0" fontId="22" fillId="0" borderId="0" xfId="0" applyNumberFormat="1" applyFont="1" applyBorder="1" applyAlignment="1">
      <alignment horizontal="left" vertical="center"/>
    </xf>
    <xf numFmtId="172" fontId="13" fillId="0" borderId="0" xfId="3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170" fontId="65" fillId="0" borderId="0" xfId="3" applyNumberFormat="1" applyFont="1"/>
    <xf numFmtId="3" fontId="17" fillId="2" borderId="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" fontId="61" fillId="0" borderId="0" xfId="0" applyNumberFormat="1" applyFont="1" applyFill="1" applyBorder="1"/>
    <xf numFmtId="4" fontId="62" fillId="0" borderId="0" xfId="0" applyNumberFormat="1" applyFont="1" applyFill="1" applyBorder="1"/>
    <xf numFmtId="0" fontId="61" fillId="0" borderId="0" xfId="0" applyFont="1" applyFill="1" applyBorder="1" applyAlignment="1">
      <alignment vertical="center" wrapText="1"/>
    </xf>
    <xf numFmtId="3" fontId="61" fillId="0" borderId="0" xfId="0" applyNumberFormat="1" applyFont="1" applyBorder="1"/>
    <xf numFmtId="0" fontId="13" fillId="0" borderId="0" xfId="0" applyFont="1" applyAlignment="1">
      <alignment horizontal="left" vertical="center" indent="2"/>
    </xf>
    <xf numFmtId="167" fontId="22" fillId="0" borderId="0" xfId="3" applyNumberFormat="1" applyFont="1" applyBorder="1" applyAlignment="1">
      <alignment horizontal="center" vertical="center"/>
    </xf>
    <xf numFmtId="0" fontId="25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20" fillId="0" borderId="0" xfId="0" applyFont="1" applyAlignment="1"/>
    <xf numFmtId="4" fontId="66" fillId="0" borderId="0" xfId="0" applyNumberFormat="1" applyFont="1" applyBorder="1"/>
    <xf numFmtId="0" fontId="22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 indent="4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 vertical="center"/>
    </xf>
    <xf numFmtId="3" fontId="67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168" fontId="22" fillId="0" borderId="0" xfId="0" applyNumberFormat="1" applyFont="1" applyBorder="1" applyAlignment="1">
      <alignment horizontal="center" vertical="center" wrapText="1"/>
    </xf>
    <xf numFmtId="168" fontId="4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30" fillId="0" borderId="0" xfId="8" applyFont="1" applyFill="1" applyBorder="1" applyAlignment="1">
      <alignment horizontal="left" vertical="center" indent="1"/>
    </xf>
    <xf numFmtId="0" fontId="5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indent="3"/>
    </xf>
    <xf numFmtId="0" fontId="33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 indent="1"/>
    </xf>
    <xf numFmtId="0" fontId="33" fillId="0" borderId="0" xfId="0" applyFont="1" applyFill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17" fillId="0" borderId="0" xfId="0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8" borderId="0" xfId="0" applyFont="1" applyFill="1" applyAlignment="1">
      <alignment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indent="1"/>
    </xf>
    <xf numFmtId="165" fontId="22" fillId="0" borderId="13" xfId="0" applyNumberFormat="1" applyFont="1" applyBorder="1" applyAlignment="1">
      <alignment horizontal="right" vertical="center" indent="1"/>
    </xf>
    <xf numFmtId="0" fontId="22" fillId="0" borderId="15" xfId="0" applyFont="1" applyBorder="1" applyAlignment="1">
      <alignment horizontal="left" vertical="center" indent="1"/>
    </xf>
    <xf numFmtId="165" fontId="22" fillId="0" borderId="16" xfId="0" applyNumberFormat="1" applyFont="1" applyBorder="1" applyAlignment="1">
      <alignment horizontal="right" vertical="center" indent="1"/>
    </xf>
    <xf numFmtId="0" fontId="22" fillId="0" borderId="18" xfId="0" applyFont="1" applyBorder="1" applyAlignment="1">
      <alignment horizontal="left" vertical="center" indent="1"/>
    </xf>
    <xf numFmtId="165" fontId="22" fillId="0" borderId="19" xfId="0" applyNumberFormat="1" applyFont="1" applyBorder="1" applyAlignment="1">
      <alignment horizontal="right" vertical="center" indent="1"/>
    </xf>
    <xf numFmtId="0" fontId="22" fillId="0" borderId="8" xfId="0" applyFont="1" applyBorder="1" applyAlignment="1">
      <alignment horizontal="left" vertical="center" wrapText="1" indent="1"/>
    </xf>
    <xf numFmtId="165" fontId="22" fillId="0" borderId="9" xfId="0" applyNumberFormat="1" applyFont="1" applyBorder="1" applyAlignment="1">
      <alignment horizontal="righ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165" fontId="22" fillId="0" borderId="10" xfId="0" applyNumberFormat="1" applyFont="1" applyBorder="1" applyAlignment="1">
      <alignment horizontal="right" vertical="center" wrapText="1" indent="1"/>
    </xf>
    <xf numFmtId="165" fontId="22" fillId="0" borderId="13" xfId="0" applyNumberFormat="1" applyFont="1" applyBorder="1" applyAlignment="1">
      <alignment horizontal="right" vertical="center" wrapText="1" indent="1"/>
    </xf>
    <xf numFmtId="165" fontId="22" fillId="0" borderId="16" xfId="0" applyNumberFormat="1" applyFont="1" applyBorder="1" applyAlignment="1">
      <alignment horizontal="right" vertical="center" wrapText="1" indent="1"/>
    </xf>
    <xf numFmtId="165" fontId="22" fillId="0" borderId="19" xfId="0" applyNumberFormat="1" applyFont="1" applyBorder="1" applyAlignment="1">
      <alignment horizontal="right" vertical="center" wrapText="1" indent="1"/>
    </xf>
    <xf numFmtId="165" fontId="22" fillId="0" borderId="9" xfId="0" applyNumberFormat="1" applyFont="1" applyBorder="1" applyAlignment="1">
      <alignment horizontal="right" vertical="center" indent="1"/>
    </xf>
    <xf numFmtId="165" fontId="22" fillId="0" borderId="10" xfId="0" applyNumberFormat="1" applyFont="1" applyBorder="1" applyAlignment="1">
      <alignment horizontal="righ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inden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3" fontId="48" fillId="0" borderId="6" xfId="3" applyNumberFormat="1" applyFont="1" applyBorder="1" applyAlignment="1">
      <alignment horizontal="right" vertical="center" wrapText="1" indent="1"/>
    </xf>
    <xf numFmtId="3" fontId="22" fillId="0" borderId="6" xfId="3" applyNumberFormat="1" applyFont="1" applyBorder="1" applyAlignment="1">
      <alignment horizontal="right" indent="1"/>
    </xf>
    <xf numFmtId="0" fontId="22" fillId="0" borderId="6" xfId="0" applyFont="1" applyBorder="1" applyAlignment="1">
      <alignment horizontal="left" vertical="center" wrapText="1" indent="1"/>
    </xf>
    <xf numFmtId="3" fontId="22" fillId="0" borderId="6" xfId="0" applyNumberFormat="1" applyFont="1" applyBorder="1" applyAlignment="1">
      <alignment horizontal="right" vertical="center" wrapText="1" indent="1"/>
    </xf>
    <xf numFmtId="165" fontId="22" fillId="0" borderId="6" xfId="0" applyNumberFormat="1" applyFont="1" applyBorder="1" applyAlignment="1">
      <alignment horizontal="right" vertical="center" wrapText="1" indent="1"/>
    </xf>
    <xf numFmtId="0" fontId="17" fillId="5" borderId="9" xfId="1" applyFont="1" applyFill="1" applyBorder="1" applyAlignment="1">
      <alignment horizontal="center" vertical="center" wrapText="1"/>
    </xf>
    <xf numFmtId="0" fontId="13" fillId="5" borderId="9" xfId="4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48" fillId="5" borderId="9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 indent="1"/>
    </xf>
    <xf numFmtId="3" fontId="17" fillId="0" borderId="6" xfId="0" applyNumberFormat="1" applyFont="1" applyBorder="1" applyAlignment="1">
      <alignment horizontal="right" vertical="center" wrapText="1" indent="1"/>
    </xf>
    <xf numFmtId="169" fontId="13" fillId="0" borderId="6" xfId="0" applyNumberFormat="1" applyFont="1" applyBorder="1" applyAlignment="1" applyProtection="1">
      <alignment horizontal="right" indent="1"/>
    </xf>
    <xf numFmtId="169" fontId="17" fillId="0" borderId="6" xfId="0" applyNumberFormat="1" applyFont="1" applyBorder="1" applyAlignment="1">
      <alignment horizontal="right" inden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right" vertical="center" indent="1"/>
    </xf>
    <xf numFmtId="3" fontId="22" fillId="0" borderId="22" xfId="0" applyNumberFormat="1" applyFont="1" applyFill="1" applyBorder="1" applyAlignment="1">
      <alignment horizontal="right" vertical="center" wrapText="1" indent="1"/>
    </xf>
    <xf numFmtId="3" fontId="48" fillId="0" borderId="22" xfId="0" applyNumberFormat="1" applyFont="1" applyBorder="1" applyAlignment="1">
      <alignment horizontal="right" vertical="center" wrapText="1" indent="1"/>
    </xf>
    <xf numFmtId="0" fontId="25" fillId="12" borderId="1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165" fontId="62" fillId="0" borderId="22" xfId="0" applyNumberFormat="1" applyFont="1" applyBorder="1"/>
    <xf numFmtId="165" fontId="61" fillId="0" borderId="22" xfId="0" applyNumberFormat="1" applyFont="1" applyBorder="1"/>
    <xf numFmtId="3" fontId="61" fillId="0" borderId="22" xfId="0" applyNumberFormat="1" applyFont="1" applyBorder="1"/>
    <xf numFmtId="2" fontId="17" fillId="2" borderId="1" xfId="0" applyNumberFormat="1" applyFont="1" applyFill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right" vertical="center" wrapText="1" indent="1"/>
    </xf>
    <xf numFmtId="0" fontId="22" fillId="0" borderId="22" xfId="0" applyFont="1" applyBorder="1" applyAlignment="1" applyProtection="1">
      <alignment horizontal="left" vertical="center"/>
      <protection locked="0"/>
    </xf>
    <xf numFmtId="3" fontId="22" fillId="0" borderId="22" xfId="0" applyNumberFormat="1" applyFont="1" applyBorder="1" applyAlignment="1">
      <alignment horizontal="right" vertical="center" indent="1"/>
    </xf>
    <xf numFmtId="0" fontId="22" fillId="0" borderId="22" xfId="0" applyFont="1" applyFill="1" applyBorder="1" applyAlignment="1">
      <alignment horizontal="left" vertical="center" wrapText="1" indent="1"/>
    </xf>
    <xf numFmtId="0" fontId="22" fillId="0" borderId="22" xfId="0" applyFont="1" applyBorder="1" applyAlignment="1">
      <alignment vertical="center" wrapText="1"/>
    </xf>
    <xf numFmtId="3" fontId="22" fillId="0" borderId="22" xfId="0" applyNumberFormat="1" applyFont="1" applyBorder="1" applyAlignment="1">
      <alignment horizontal="right" vertical="center" indent="9"/>
    </xf>
    <xf numFmtId="3" fontId="17" fillId="2" borderId="21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3" fontId="48" fillId="0" borderId="22" xfId="0" applyNumberFormat="1" applyFont="1" applyBorder="1" applyAlignment="1">
      <alignment vertical="center"/>
    </xf>
    <xf numFmtId="3" fontId="22" fillId="0" borderId="22" xfId="3" applyNumberFormat="1" applyFont="1" applyFill="1" applyBorder="1" applyAlignment="1">
      <alignment horizontal="right" indent="3"/>
    </xf>
    <xf numFmtId="3" fontId="22" fillId="0" borderId="22" xfId="0" applyNumberFormat="1" applyFont="1" applyBorder="1" applyAlignment="1">
      <alignment horizontal="right" indent="3"/>
    </xf>
    <xf numFmtId="3" fontId="22" fillId="0" borderId="22" xfId="0" applyNumberFormat="1" applyFont="1" applyFill="1" applyBorder="1" applyAlignment="1">
      <alignment horizontal="right" vertical="center" indent="3"/>
    </xf>
    <xf numFmtId="3" fontId="22" fillId="0" borderId="22" xfId="0" applyNumberFormat="1" applyFont="1" applyBorder="1" applyAlignment="1">
      <alignment horizontal="right" vertical="center" indent="2"/>
    </xf>
    <xf numFmtId="3" fontId="48" fillId="0" borderId="22" xfId="0" applyNumberFormat="1" applyFont="1" applyBorder="1" applyAlignment="1">
      <alignment horizontal="right" vertical="center" indent="2"/>
    </xf>
    <xf numFmtId="0" fontId="41" fillId="2" borderId="1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vertical="center" wrapText="1"/>
    </xf>
    <xf numFmtId="3" fontId="39" fillId="0" borderId="26" xfId="0" applyNumberFormat="1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left" vertical="center" wrapText="1" indent="1"/>
    </xf>
    <xf numFmtId="3" fontId="22" fillId="0" borderId="30" xfId="3" applyNumberFormat="1" applyFont="1" applyFill="1" applyBorder="1" applyAlignment="1">
      <alignment horizontal="right" vertical="center" indent="1"/>
    </xf>
    <xf numFmtId="0" fontId="17" fillId="16" borderId="3" xfId="0" applyFont="1" applyFill="1" applyBorder="1" applyAlignment="1">
      <alignment horizontal="center" vertical="center"/>
    </xf>
    <xf numFmtId="0" fontId="17" fillId="16" borderId="4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right" vertical="center" indent="1"/>
    </xf>
    <xf numFmtId="3" fontId="61" fillId="0" borderId="26" xfId="0" applyNumberFormat="1" applyFont="1" applyBorder="1" applyAlignment="1">
      <alignment horizontal="right" indent="1"/>
    </xf>
    <xf numFmtId="0" fontId="61" fillId="0" borderId="26" xfId="0" applyFont="1" applyBorder="1" applyAlignment="1">
      <alignment horizontal="right" indent="1"/>
    </xf>
    <xf numFmtId="0" fontId="17" fillId="16" borderId="29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right" indent="1"/>
    </xf>
    <xf numFmtId="1" fontId="17" fillId="3" borderId="28" xfId="0" applyNumberFormat="1" applyFont="1" applyFill="1" applyBorder="1" applyAlignment="1">
      <alignment horizontal="center" vertical="center"/>
    </xf>
    <xf numFmtId="1" fontId="17" fillId="3" borderId="29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left" vertical="center" wrapText="1"/>
    </xf>
    <xf numFmtId="3" fontId="22" fillId="0" borderId="26" xfId="0" applyNumberFormat="1" applyFont="1" applyBorder="1" applyAlignment="1">
      <alignment horizontal="right" vertical="center" indent="1"/>
    </xf>
    <xf numFmtId="0" fontId="22" fillId="0" borderId="26" xfId="0" applyFont="1" applyBorder="1" applyAlignment="1">
      <alignment horizontal="left" vertical="center" wrapText="1"/>
    </xf>
    <xf numFmtId="3" fontId="22" fillId="0" borderId="26" xfId="0" applyNumberFormat="1" applyFont="1" applyBorder="1" applyAlignment="1">
      <alignment horizontal="right" vertical="center" wrapText="1" indent="1"/>
    </xf>
    <xf numFmtId="0" fontId="13" fillId="3" borderId="28" xfId="10" applyFont="1" applyFill="1" applyBorder="1" applyAlignment="1">
      <alignment horizontal="center" vertical="center"/>
    </xf>
    <xf numFmtId="0" fontId="17" fillId="3" borderId="29" xfId="1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167" fontId="22" fillId="0" borderId="26" xfId="3" applyNumberFormat="1" applyFont="1" applyBorder="1" applyAlignment="1">
      <alignment horizontal="right" vertical="center" wrapText="1" indent="1"/>
    </xf>
    <xf numFmtId="167" fontId="48" fillId="0" borderId="26" xfId="3" applyNumberFormat="1" applyFont="1" applyBorder="1" applyAlignment="1">
      <alignment horizontal="right" vertical="center" wrapText="1" indent="1"/>
    </xf>
    <xf numFmtId="0" fontId="13" fillId="3" borderId="3" xfId="10" applyFont="1" applyFill="1" applyBorder="1" applyAlignment="1">
      <alignment horizontal="center" vertical="center"/>
    </xf>
    <xf numFmtId="0" fontId="17" fillId="3" borderId="4" xfId="10" applyFont="1" applyFill="1" applyBorder="1" applyAlignment="1">
      <alignment horizontal="center" vertical="center"/>
    </xf>
    <xf numFmtId="167" fontId="22" fillId="0" borderId="26" xfId="3" applyNumberFormat="1" applyFont="1" applyBorder="1" applyAlignment="1">
      <alignment horizontal="right" vertical="center" wrapText="1" indent="2"/>
    </xf>
    <xf numFmtId="167" fontId="48" fillId="0" borderId="26" xfId="3" applyNumberFormat="1" applyFont="1" applyBorder="1" applyAlignment="1">
      <alignment horizontal="right" vertical="center" wrapText="1" indent="2"/>
    </xf>
    <xf numFmtId="0" fontId="17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3" fontId="48" fillId="0" borderId="30" xfId="0" applyNumberFormat="1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3" fontId="48" fillId="0" borderId="26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3" fontId="48" fillId="0" borderId="26" xfId="7" applyNumberFormat="1" applyFont="1" applyBorder="1" applyAlignment="1">
      <alignment horizontal="right" indent="1"/>
    </xf>
    <xf numFmtId="3" fontId="22" fillId="0" borderId="26" xfId="7" applyNumberFormat="1" applyFont="1" applyBorder="1" applyAlignment="1">
      <alignment horizontal="right" indent="1"/>
    </xf>
    <xf numFmtId="0" fontId="17" fillId="3" borderId="28" xfId="8" applyFont="1" applyFill="1" applyBorder="1" applyAlignment="1">
      <alignment horizontal="center" vertical="center" wrapText="1"/>
    </xf>
    <xf numFmtId="0" fontId="13" fillId="3" borderId="28" xfId="8" applyFont="1" applyFill="1" applyBorder="1" applyAlignment="1">
      <alignment horizontal="center" vertical="center" wrapText="1"/>
    </xf>
    <xf numFmtId="0" fontId="48" fillId="0" borderId="26" xfId="8" applyFont="1" applyBorder="1" applyAlignment="1">
      <alignment horizontal="center" vertical="center" wrapText="1"/>
    </xf>
    <xf numFmtId="3" fontId="48" fillId="0" borderId="26" xfId="8" applyNumberFormat="1" applyFont="1" applyBorder="1" applyAlignment="1">
      <alignment horizontal="right" vertical="center" wrapText="1" indent="1"/>
    </xf>
    <xf numFmtId="3" fontId="22" fillId="0" borderId="26" xfId="8" applyNumberFormat="1" applyFont="1" applyBorder="1" applyAlignment="1">
      <alignment horizontal="right" vertical="center" wrapText="1" indent="1"/>
    </xf>
    <xf numFmtId="0" fontId="17" fillId="3" borderId="29" xfId="8" applyFont="1" applyFill="1" applyBorder="1" applyAlignment="1">
      <alignment horizontal="center" vertical="center" wrapText="1"/>
    </xf>
    <xf numFmtId="3" fontId="48" fillId="0" borderId="26" xfId="8" applyNumberFormat="1" applyFont="1" applyBorder="1" applyAlignment="1">
      <alignment horizontal="right" vertical="center" wrapText="1" indent="3"/>
    </xf>
    <xf numFmtId="3" fontId="22" fillId="0" borderId="26" xfId="8" applyNumberFormat="1" applyFont="1" applyBorder="1" applyAlignment="1">
      <alignment horizontal="right" vertical="center" wrapText="1" indent="3"/>
    </xf>
    <xf numFmtId="175" fontId="22" fillId="0" borderId="26" xfId="0" applyNumberFormat="1" applyFont="1" applyBorder="1" applyAlignment="1">
      <alignment horizontal="center"/>
    </xf>
    <xf numFmtId="171" fontId="22" fillId="0" borderId="26" xfId="8" applyNumberFormat="1" applyFont="1" applyBorder="1" applyAlignment="1">
      <alignment horizontal="right" indent="3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left" vertical="center" wrapText="1"/>
    </xf>
    <xf numFmtId="165" fontId="22" fillId="0" borderId="34" xfId="3" applyNumberFormat="1" applyFont="1" applyFill="1" applyBorder="1" applyAlignment="1">
      <alignment horizontal="right" indent="5"/>
    </xf>
    <xf numFmtId="0" fontId="22" fillId="0" borderId="34" xfId="0" applyFont="1" applyBorder="1" applyAlignment="1">
      <alignment horizontal="left" vertical="center" wrapText="1"/>
    </xf>
    <xf numFmtId="166" fontId="22" fillId="0" borderId="34" xfId="0" applyNumberFormat="1" applyFont="1" applyBorder="1" applyAlignment="1">
      <alignment horizont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left" vertical="center"/>
    </xf>
    <xf numFmtId="166" fontId="22" fillId="0" borderId="34" xfId="0" applyNumberFormat="1" applyFont="1" applyBorder="1" applyAlignment="1">
      <alignment horizontal="center" vertical="center" wrapText="1"/>
    </xf>
    <xf numFmtId="166" fontId="22" fillId="0" borderId="34" xfId="0" applyNumberFormat="1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168" fontId="48" fillId="0" borderId="34" xfId="0" applyNumberFormat="1" applyFont="1" applyBorder="1" applyAlignment="1">
      <alignment horizontal="center" vertical="center" wrapText="1"/>
    </xf>
    <xf numFmtId="168" fontId="22" fillId="0" borderId="34" xfId="0" applyNumberFormat="1" applyFont="1" applyBorder="1" applyAlignment="1">
      <alignment horizontal="center" vertical="center" wrapText="1"/>
    </xf>
    <xf numFmtId="0" fontId="19" fillId="18" borderId="6" xfId="0" applyFont="1" applyFill="1" applyBorder="1" applyAlignment="1">
      <alignment horizontal="center" vertical="center"/>
    </xf>
    <xf numFmtId="4" fontId="62" fillId="18" borderId="6" xfId="0" applyNumberFormat="1" applyFont="1" applyFill="1" applyBorder="1"/>
    <xf numFmtId="0" fontId="48" fillId="18" borderId="6" xfId="0" applyFont="1" applyFill="1" applyBorder="1" applyAlignment="1">
      <alignment horizontal="center" vertical="center"/>
    </xf>
    <xf numFmtId="3" fontId="48" fillId="18" borderId="6" xfId="0" applyNumberFormat="1" applyFont="1" applyFill="1" applyBorder="1" applyAlignment="1">
      <alignment horizontal="right" vertical="center"/>
    </xf>
    <xf numFmtId="0" fontId="17" fillId="18" borderId="6" xfId="0" applyFont="1" applyFill="1" applyBorder="1" applyAlignment="1">
      <alignment horizontal="center" vertical="center"/>
    </xf>
    <xf numFmtId="3" fontId="17" fillId="18" borderId="6" xfId="0" applyNumberFormat="1" applyFont="1" applyFill="1" applyBorder="1" applyAlignment="1">
      <alignment horizontal="right" vertical="center"/>
    </xf>
    <xf numFmtId="0" fontId="43" fillId="2" borderId="20" xfId="0" applyFont="1" applyFill="1" applyBorder="1" applyAlignment="1">
      <alignment horizontal="center" vertical="center" wrapText="1"/>
    </xf>
    <xf numFmtId="0" fontId="48" fillId="19" borderId="22" xfId="0" applyFont="1" applyFill="1" applyBorder="1" applyAlignment="1">
      <alignment horizontal="center" vertical="center" wrapText="1"/>
    </xf>
    <xf numFmtId="3" fontId="48" fillId="19" borderId="22" xfId="0" applyNumberFormat="1" applyFont="1" applyFill="1" applyBorder="1" applyAlignment="1">
      <alignment horizontal="right" vertical="center" wrapText="1"/>
    </xf>
    <xf numFmtId="3" fontId="48" fillId="19" borderId="22" xfId="0" applyNumberFormat="1" applyFont="1" applyFill="1" applyBorder="1" applyAlignment="1">
      <alignment vertical="center"/>
    </xf>
    <xf numFmtId="0" fontId="48" fillId="19" borderId="0" xfId="0" applyFont="1" applyFill="1" applyBorder="1" applyAlignment="1">
      <alignment horizontal="center" vertical="center"/>
    </xf>
    <xf numFmtId="0" fontId="48" fillId="19" borderId="0" xfId="0" applyFont="1" applyFill="1" applyAlignment="1">
      <alignment vertical="center" wrapText="1"/>
    </xf>
    <xf numFmtId="0" fontId="48" fillId="19" borderId="36" xfId="0" applyFont="1" applyFill="1" applyBorder="1" applyAlignment="1">
      <alignment vertical="center" wrapText="1"/>
    </xf>
    <xf numFmtId="0" fontId="48" fillId="19" borderId="37" xfId="0" applyFont="1" applyFill="1" applyBorder="1" applyAlignment="1">
      <alignment vertical="center" wrapText="1"/>
    </xf>
    <xf numFmtId="0" fontId="48" fillId="19" borderId="38" xfId="0" applyFont="1" applyFill="1" applyBorder="1" applyAlignment="1">
      <alignment vertical="center"/>
    </xf>
    <xf numFmtId="0" fontId="63" fillId="19" borderId="0" xfId="0" applyFont="1" applyFill="1" applyBorder="1" applyAlignment="1">
      <alignment horizontal="left" vertical="center" wrapText="1" indent="1"/>
    </xf>
    <xf numFmtId="0" fontId="63" fillId="19" borderId="36" xfId="0" applyFont="1" applyFill="1" applyBorder="1" applyAlignment="1">
      <alignment horizontal="center" vertical="center" wrapText="1"/>
    </xf>
    <xf numFmtId="0" fontId="63" fillId="19" borderId="37" xfId="0" applyFont="1" applyFill="1" applyBorder="1" applyAlignment="1">
      <alignment horizontal="left" vertical="center" wrapText="1"/>
    </xf>
    <xf numFmtId="0" fontId="63" fillId="19" borderId="38" xfId="0" applyFont="1" applyFill="1" applyBorder="1" applyAlignment="1">
      <alignment horizontal="left" vertical="center" wrapText="1"/>
    </xf>
    <xf numFmtId="0" fontId="48" fillId="19" borderId="0" xfId="0" applyFont="1" applyFill="1" applyBorder="1" applyAlignment="1">
      <alignment horizontal="center" vertical="center" wrapText="1"/>
    </xf>
    <xf numFmtId="3" fontId="48" fillId="19" borderId="0" xfId="0" applyNumberFormat="1" applyFont="1" applyFill="1" applyAlignment="1">
      <alignment horizontal="right" vertical="center" indent="1"/>
    </xf>
    <xf numFmtId="3" fontId="48" fillId="19" borderId="0" xfId="0" applyNumberFormat="1" applyFont="1" applyFill="1" applyBorder="1" applyAlignment="1">
      <alignment horizontal="right" vertical="center" indent="1"/>
    </xf>
    <xf numFmtId="0" fontId="48" fillId="19" borderId="0" xfId="0" applyFont="1" applyFill="1" applyBorder="1" applyAlignment="1">
      <alignment horizontal="left" vertical="center"/>
    </xf>
    <xf numFmtId="0" fontId="32" fillId="19" borderId="37" xfId="0" applyFont="1" applyFill="1" applyBorder="1" applyAlignment="1">
      <alignment horizontal="left" vertical="center" wrapText="1"/>
    </xf>
    <xf numFmtId="3" fontId="32" fillId="19" borderId="37" xfId="0" applyNumberFormat="1" applyFont="1" applyFill="1" applyBorder="1" applyAlignment="1">
      <alignment horizontal="right" vertical="center" wrapText="1"/>
    </xf>
    <xf numFmtId="0" fontId="32" fillId="19" borderId="38" xfId="0" applyFont="1" applyFill="1" applyBorder="1" applyAlignment="1">
      <alignment horizontal="center" vertical="center" wrapText="1"/>
    </xf>
    <xf numFmtId="3" fontId="32" fillId="19" borderId="38" xfId="0" applyNumberFormat="1" applyFont="1" applyFill="1" applyBorder="1" applyAlignment="1">
      <alignment vertical="center"/>
    </xf>
    <xf numFmtId="0" fontId="48" fillId="19" borderId="22" xfId="0" applyFont="1" applyFill="1" applyBorder="1" applyAlignment="1">
      <alignment horizontal="right" vertical="center" wrapText="1" indent="3"/>
    </xf>
    <xf numFmtId="3" fontId="48" fillId="19" borderId="22" xfId="0" applyNumberFormat="1" applyFont="1" applyFill="1" applyBorder="1" applyAlignment="1">
      <alignment horizontal="right" vertical="center" wrapText="1" indent="3"/>
    </xf>
    <xf numFmtId="0" fontId="17" fillId="20" borderId="0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left" vertical="center" wrapText="1"/>
    </xf>
    <xf numFmtId="3" fontId="32" fillId="0" borderId="36" xfId="0" applyNumberFormat="1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 wrapText="1"/>
    </xf>
    <xf numFmtId="3" fontId="32" fillId="0" borderId="37" xfId="0" applyNumberFormat="1" applyFont="1" applyFill="1" applyBorder="1" applyAlignment="1">
      <alignment vertical="center"/>
    </xf>
    <xf numFmtId="0" fontId="37" fillId="19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48" fillId="20" borderId="0" xfId="0" applyFont="1" applyFill="1" applyBorder="1" applyAlignment="1">
      <alignment horizontal="center" vertical="center"/>
    </xf>
    <xf numFmtId="3" fontId="62" fillId="20" borderId="0" xfId="0" applyNumberFormat="1" applyFont="1" applyFill="1" applyBorder="1" applyAlignment="1">
      <alignment horizontal="right" indent="1"/>
    </xf>
    <xf numFmtId="3" fontId="48" fillId="20" borderId="0" xfId="0" applyNumberFormat="1" applyFont="1" applyFill="1" applyAlignment="1">
      <alignment horizontal="right" vertical="center" indent="1"/>
    </xf>
    <xf numFmtId="3" fontId="48" fillId="20" borderId="0" xfId="0" applyNumberFormat="1" applyFont="1" applyFill="1" applyBorder="1" applyAlignment="1">
      <alignment horizontal="right" vertical="center" indent="1"/>
    </xf>
    <xf numFmtId="0" fontId="48" fillId="8" borderId="0" xfId="0" applyFont="1" applyFill="1" applyBorder="1" applyAlignment="1">
      <alignment horizontal="center" vertical="center" wrapText="1"/>
    </xf>
    <xf numFmtId="166" fontId="48" fillId="8" borderId="0" xfId="0" applyNumberFormat="1" applyFont="1" applyFill="1" applyBorder="1" applyAlignment="1">
      <alignment horizontal="center"/>
    </xf>
    <xf numFmtId="0" fontId="62" fillId="8" borderId="0" xfId="0" applyFont="1" applyFill="1" applyBorder="1" applyAlignment="1">
      <alignment horizontal="center" vertical="center" wrapText="1"/>
    </xf>
    <xf numFmtId="0" fontId="48" fillId="8" borderId="35" xfId="0" applyNumberFormat="1" applyFont="1" applyFill="1" applyBorder="1" applyAlignment="1">
      <alignment horizontal="center" vertical="center"/>
    </xf>
    <xf numFmtId="0" fontId="48" fillId="8" borderId="34" xfId="0" applyFont="1" applyFill="1" applyBorder="1" applyAlignment="1">
      <alignment horizontal="center" vertical="center" wrapText="1"/>
    </xf>
    <xf numFmtId="166" fontId="48" fillId="8" borderId="34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2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165" fontId="22" fillId="0" borderId="0" xfId="3" applyNumberFormat="1" applyFont="1" applyBorder="1" applyAlignment="1">
      <alignment horizontal="center" vertical="center"/>
    </xf>
    <xf numFmtId="165" fontId="22" fillId="0" borderId="34" xfId="3" applyNumberFormat="1" applyFont="1" applyBorder="1" applyAlignment="1">
      <alignment horizontal="center" vertical="center"/>
    </xf>
    <xf numFmtId="166" fontId="62" fillId="8" borderId="35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166" fontId="22" fillId="0" borderId="34" xfId="0" applyNumberFormat="1" applyFont="1" applyFill="1" applyBorder="1" applyAlignment="1">
      <alignment horizontal="center" vertical="center"/>
    </xf>
    <xf numFmtId="4" fontId="22" fillId="0" borderId="0" xfId="3" applyNumberFormat="1" applyFont="1" applyAlignment="1">
      <alignment horizontal="center" vertical="center"/>
    </xf>
    <xf numFmtId="4" fontId="22" fillId="0" borderId="0" xfId="3" applyNumberFormat="1" applyFont="1" applyBorder="1" applyAlignment="1">
      <alignment horizontal="center" vertical="center"/>
    </xf>
    <xf numFmtId="4" fontId="22" fillId="0" borderId="34" xfId="3" applyNumberFormat="1" applyFont="1" applyBorder="1" applyAlignment="1">
      <alignment horizontal="center" vertical="center"/>
    </xf>
    <xf numFmtId="166" fontId="22" fillId="0" borderId="0" xfId="10" applyNumberFormat="1" applyFont="1" applyFill="1" applyBorder="1" applyAlignment="1">
      <alignment horizontal="center"/>
    </xf>
    <xf numFmtId="166" fontId="22" fillId="0" borderId="34" xfId="10" applyNumberFormat="1" applyFont="1" applyFill="1" applyBorder="1" applyAlignment="1">
      <alignment horizontal="center"/>
    </xf>
    <xf numFmtId="165" fontId="62" fillId="8" borderId="0" xfId="0" applyNumberFormat="1" applyFont="1" applyFill="1" applyBorder="1" applyAlignment="1">
      <alignment horizontal="center" wrapText="1"/>
    </xf>
    <xf numFmtId="165" fontId="61" fillId="0" borderId="0" xfId="0" applyNumberFormat="1" applyFont="1" applyFill="1" applyBorder="1" applyAlignment="1">
      <alignment horizontal="center" wrapText="1"/>
    </xf>
    <xf numFmtId="165" fontId="61" fillId="0" borderId="34" xfId="0" applyNumberFormat="1" applyFont="1" applyFill="1" applyBorder="1" applyAlignment="1">
      <alignment horizontal="center" wrapText="1"/>
    </xf>
    <xf numFmtId="169" fontId="22" fillId="0" borderId="0" xfId="0" applyNumberFormat="1" applyFont="1" applyBorder="1" applyAlignment="1">
      <alignment horizontal="right" indent="8"/>
    </xf>
    <xf numFmtId="169" fontId="22" fillId="0" borderId="2" xfId="0" applyNumberFormat="1" applyFont="1" applyBorder="1" applyAlignment="1">
      <alignment horizontal="right" indent="8"/>
    </xf>
    <xf numFmtId="3" fontId="22" fillId="0" borderId="2" xfId="0" applyNumberFormat="1" applyFont="1" applyBorder="1" applyAlignment="1">
      <alignment horizontal="right" vertical="center" indent="1"/>
    </xf>
    <xf numFmtId="3" fontId="17" fillId="20" borderId="0" xfId="0" applyNumberFormat="1" applyFont="1" applyFill="1" applyBorder="1" applyAlignment="1">
      <alignment horizontal="right" vertical="center" indent="1"/>
    </xf>
    <xf numFmtId="3" fontId="17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vertical="center" indent="1"/>
    </xf>
    <xf numFmtId="3" fontId="17" fillId="0" borderId="26" xfId="0" applyNumberFormat="1" applyFont="1" applyFill="1" applyBorder="1" applyAlignment="1">
      <alignment horizontal="right" vertical="center" indent="1"/>
    </xf>
    <xf numFmtId="3" fontId="48" fillId="0" borderId="0" xfId="0" applyNumberFormat="1" applyFont="1" applyBorder="1" applyAlignment="1">
      <alignment horizontal="right" vertical="center" indent="1"/>
    </xf>
    <xf numFmtId="3" fontId="48" fillId="0" borderId="22" xfId="0" applyNumberFormat="1" applyFont="1" applyBorder="1" applyAlignment="1">
      <alignment horizontal="right" vertical="center" indent="1"/>
    </xf>
    <xf numFmtId="3" fontId="61" fillId="0" borderId="0" xfId="0" applyNumberFormat="1" applyFont="1" applyBorder="1" applyAlignment="1">
      <alignment horizontal="right" vertical="center" wrapText="1" indent="1"/>
    </xf>
    <xf numFmtId="3" fontId="48" fillId="0" borderId="22" xfId="0" applyNumberFormat="1" applyFont="1" applyBorder="1" applyAlignment="1">
      <alignment horizontal="center" vertical="center" wrapText="1"/>
    </xf>
    <xf numFmtId="165" fontId="63" fillId="19" borderId="0" xfId="0" applyNumberFormat="1" applyFont="1" applyFill="1" applyBorder="1" applyAlignment="1">
      <alignment horizontal="right" vertical="center" wrapText="1" indent="1"/>
    </xf>
    <xf numFmtId="165" fontId="64" fillId="0" borderId="0" xfId="0" applyNumberFormat="1" applyFont="1" applyFill="1" applyBorder="1" applyAlignment="1">
      <alignment horizontal="right" vertical="center" indent="1"/>
    </xf>
    <xf numFmtId="165" fontId="64" fillId="0" borderId="0" xfId="0" applyNumberFormat="1" applyFont="1" applyFill="1" applyBorder="1" applyAlignment="1">
      <alignment horizontal="right" vertical="center" wrapText="1" indent="1"/>
    </xf>
    <xf numFmtId="165" fontId="63" fillId="19" borderId="36" xfId="0" applyNumberFormat="1" applyFont="1" applyFill="1" applyBorder="1" applyAlignment="1">
      <alignment horizontal="right" vertical="center" wrapText="1" indent="1"/>
    </xf>
    <xf numFmtId="165" fontId="63" fillId="19" borderId="37" xfId="0" applyNumberFormat="1" applyFont="1" applyFill="1" applyBorder="1" applyAlignment="1">
      <alignment horizontal="right" vertical="center" wrapText="1" indent="1"/>
    </xf>
    <xf numFmtId="165" fontId="63" fillId="19" borderId="38" xfId="0" applyNumberFormat="1" applyFont="1" applyFill="1" applyBorder="1" applyAlignment="1">
      <alignment horizontal="right" vertical="center" wrapText="1" indent="1"/>
    </xf>
    <xf numFmtId="0" fontId="22" fillId="19" borderId="0" xfId="0" applyFont="1" applyFill="1" applyAlignment="1">
      <alignment horizontal="right" vertical="center" indent="1"/>
    </xf>
    <xf numFmtId="3" fontId="22" fillId="19" borderId="36" xfId="0" applyNumberFormat="1" applyFont="1" applyFill="1" applyBorder="1" applyAlignment="1">
      <alignment horizontal="right" vertical="center" indent="1"/>
    </xf>
    <xf numFmtId="3" fontId="22" fillId="19" borderId="37" xfId="0" applyNumberFormat="1" applyFont="1" applyFill="1" applyBorder="1" applyAlignment="1">
      <alignment horizontal="right" vertical="center" indent="1"/>
    </xf>
    <xf numFmtId="3" fontId="22" fillId="19" borderId="38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Alignment="1">
      <alignment horizontal="right" indent="1"/>
    </xf>
    <xf numFmtId="178" fontId="13" fillId="0" borderId="0" xfId="3" applyNumberFormat="1" applyFont="1" applyFill="1" applyBorder="1" applyAlignment="1">
      <alignment horizontal="center" wrapText="1"/>
    </xf>
    <xf numFmtId="178" fontId="13" fillId="0" borderId="22" xfId="3" applyNumberFormat="1" applyFont="1" applyFill="1" applyBorder="1" applyAlignment="1">
      <alignment horizontal="center" wrapText="1"/>
    </xf>
    <xf numFmtId="3" fontId="22" fillId="0" borderId="22" xfId="3" applyNumberFormat="1" applyFont="1" applyFill="1" applyBorder="1" applyAlignment="1">
      <alignment horizontal="right" vertical="center" indent="1"/>
    </xf>
    <xf numFmtId="3" fontId="22" fillId="0" borderId="0" xfId="0" applyNumberFormat="1" applyFont="1" applyFill="1" applyAlignment="1">
      <alignment horizontal="right" vertical="center" indent="1"/>
    </xf>
    <xf numFmtId="3" fontId="22" fillId="0" borderId="0" xfId="3" applyNumberFormat="1" applyFont="1" applyBorder="1" applyAlignment="1">
      <alignment horizontal="right" vertical="center" indent="1"/>
    </xf>
    <xf numFmtId="3" fontId="48" fillId="19" borderId="22" xfId="0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horizontal="right" vertical="center" wrapText="1" indent="1"/>
    </xf>
    <xf numFmtId="3" fontId="37" fillId="19" borderId="0" xfId="3" applyNumberFormat="1" applyFont="1" applyFill="1" applyBorder="1" applyAlignment="1">
      <alignment horizontal="right" vertical="center" indent="1"/>
    </xf>
    <xf numFmtId="0" fontId="17" fillId="16" borderId="2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wrapText="1" indent="1"/>
    </xf>
    <xf numFmtId="0" fontId="22" fillId="0" borderId="17" xfId="0" applyFont="1" applyBorder="1" applyAlignment="1">
      <alignment horizontal="left" vertical="center" wrapText="1" indent="1"/>
    </xf>
    <xf numFmtId="165" fontId="22" fillId="0" borderId="12" xfId="0" applyNumberFormat="1" applyFont="1" applyBorder="1" applyAlignment="1">
      <alignment horizontal="right" vertical="center" indent="1"/>
    </xf>
    <xf numFmtId="165" fontId="22" fillId="0" borderId="15" xfId="0" applyNumberFormat="1" applyFont="1" applyBorder="1" applyAlignment="1">
      <alignment horizontal="right" vertical="center" indent="1"/>
    </xf>
    <xf numFmtId="165" fontId="22" fillId="0" borderId="18" xfId="0" applyNumberFormat="1" applyFont="1" applyBorder="1" applyAlignment="1">
      <alignment horizontal="right" vertical="center" indent="1"/>
    </xf>
    <xf numFmtId="165" fontId="22" fillId="0" borderId="12" xfId="0" applyNumberFormat="1" applyFont="1" applyBorder="1" applyAlignment="1">
      <alignment horizontal="right" vertical="center" wrapText="1" indent="1"/>
    </xf>
    <xf numFmtId="165" fontId="22" fillId="0" borderId="18" xfId="0" applyNumberFormat="1" applyFont="1" applyBorder="1" applyAlignment="1">
      <alignment horizontal="right" vertical="center" wrapText="1" indent="1"/>
    </xf>
    <xf numFmtId="165" fontId="22" fillId="0" borderId="15" xfId="0" applyNumberFormat="1" applyFont="1" applyBorder="1" applyAlignment="1">
      <alignment horizontal="right" vertical="center" wrapText="1" inden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27" fillId="11" borderId="0" xfId="0" applyFont="1" applyFill="1" applyAlignment="1">
      <alignment horizontal="left" vertical="center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17" fillId="15" borderId="20" xfId="0" applyFont="1" applyFill="1" applyBorder="1" applyAlignment="1">
      <alignment horizontal="center" vertical="center" wrapText="1"/>
    </xf>
    <xf numFmtId="0" fontId="17" fillId="15" borderId="2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2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2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0" fontId="17" fillId="16" borderId="5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/>
    </xf>
    <xf numFmtId="0" fontId="17" fillId="16" borderId="4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17" fillId="16" borderId="29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 wrapText="1"/>
    </xf>
    <xf numFmtId="3" fontId="17" fillId="3" borderId="28" xfId="0" applyNumberFormat="1" applyFont="1" applyFill="1" applyBorder="1" applyAlignment="1">
      <alignment horizontal="center" vertical="center"/>
    </xf>
    <xf numFmtId="3" fontId="17" fillId="3" borderId="29" xfId="0" applyNumberFormat="1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8" xfId="10" applyFont="1" applyFill="1" applyBorder="1" applyAlignment="1">
      <alignment horizontal="center" vertical="center"/>
    </xf>
    <xf numFmtId="0" fontId="17" fillId="3" borderId="29" xfId="1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3" xfId="10" applyFont="1" applyFill="1" applyBorder="1" applyAlignment="1">
      <alignment horizontal="center" vertical="center"/>
    </xf>
    <xf numFmtId="0" fontId="17" fillId="3" borderId="4" xfId="1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top" readingOrder="1"/>
    </xf>
    <xf numFmtId="0" fontId="19" fillId="0" borderId="0" xfId="0" applyFont="1" applyAlignment="1">
      <alignment horizontal="center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7" xfId="8" applyFont="1" applyFill="1" applyBorder="1" applyAlignment="1">
      <alignment horizontal="center" vertical="center" wrapText="1"/>
    </xf>
    <xf numFmtId="0" fontId="17" fillId="3" borderId="28" xfId="8" applyFont="1" applyFill="1" applyBorder="1" applyAlignment="1">
      <alignment horizontal="center" vertical="center" wrapText="1"/>
    </xf>
    <xf numFmtId="0" fontId="17" fillId="3" borderId="29" xfId="8" applyFont="1" applyFill="1" applyBorder="1" applyAlignment="1">
      <alignment horizontal="center" vertical="center" wrapText="1"/>
    </xf>
    <xf numFmtId="0" fontId="27" fillId="13" borderId="0" xfId="0" applyFont="1" applyFill="1" applyAlignment="1">
      <alignment horizontal="left" vertical="center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48" fillId="8" borderId="0" xfId="0" applyNumberFormat="1" applyFont="1" applyFill="1" applyAlignment="1">
      <alignment horizontal="center" vertical="center"/>
    </xf>
    <xf numFmtId="0" fontId="48" fillId="8" borderId="0" xfId="0" applyNumberFormat="1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</cellXfs>
  <cellStyles count="15">
    <cellStyle name="Normal" xfId="0" builtinId="0"/>
    <cellStyle name="Normal 16 2" xfId="14"/>
    <cellStyle name="Normal 2" xfId="1"/>
    <cellStyle name="Normal 2 2" xfId="10"/>
    <cellStyle name="Normal 3" xfId="6"/>
    <cellStyle name="Normal 3 2" xfId="13"/>
    <cellStyle name="Normal 4" xfId="4"/>
    <cellStyle name="Normal 5" xfId="8"/>
    <cellStyle name="Normal 6" xfId="12"/>
    <cellStyle name="Normal_ESTIMATIVAS MUNICIPAIS 2011" xfId="9"/>
    <cellStyle name="Normal_Plan18" xfId="2"/>
    <cellStyle name="Normal_Tab7.1" xfId="7"/>
    <cellStyle name="Separador de milhares 2" xfId="5"/>
    <cellStyle name="Vírgula" xfId="3" builtinId="3"/>
    <cellStyle name="Vírgula 5" xfId="11"/>
  </cellStyles>
  <dxfs count="0"/>
  <tableStyles count="0" defaultTableStyle="TableStyleMedium9" defaultPivotStyle="PivotStyleLight16"/>
  <colors>
    <mruColors>
      <color rgb="FFF5F8EE"/>
      <color rgb="FFF9F0EF"/>
      <color rgb="FFF8EDEC"/>
      <color rgb="FF000000"/>
      <color rgb="FFECF2F8"/>
      <color rgb="FFE1EAF3"/>
      <color rgb="FFEAF0F6"/>
      <color rgb="FF008000"/>
      <color rgb="FF3379CD"/>
      <color rgb="FFEBC8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População residente, por localização, em Alagoas - 2010-2014</a:t>
            </a:r>
          </a:p>
        </c:rich>
      </c:tx>
      <c:layout>
        <c:manualLayout>
          <c:xMode val="edge"/>
          <c:yMode val="edge"/>
          <c:x val="0.25964362754184384"/>
          <c:y val="1.8132819332155419E-2"/>
        </c:manualLayout>
      </c:layout>
      <c:overlay val="0"/>
    </c:title>
    <c:autoTitleDeleted val="0"/>
    <c:view3D>
      <c:rotX val="13"/>
      <c:hPercent val="27"/>
      <c:rotY val="32"/>
      <c:depthPercent val="50"/>
      <c:rAngAx val="1"/>
    </c:view3D>
    <c:floor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16200000" scaled="1"/>
          <a:tileRect/>
        </a:gradFill>
        <a:ln w="6350">
          <a:solidFill>
            <a:srgbClr val="3379CD"/>
          </a:solidFill>
        </a:ln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3274092391426177E-2"/>
          <c:y val="0.10768188736681888"/>
          <c:w val="0.82618402103749378"/>
          <c:h val="0.796263888888888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'2.1-2.3 pop localizção e sexo'!$C$4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233C5B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482067331832129E-17"/>
                  <c:y val="0.27485672514619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55641081871345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45708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695691672794452E-3"/>
                  <c:y val="0.23447953216374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49118922541365E-3"/>
                  <c:y val="0.225844298245614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sexo'!$A$5:$A$9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'2.1-2.3 pop localizção e sexo'!$C$5:$C$9</c:f>
              <c:numCache>
                <c:formatCode>#,##0</c:formatCode>
                <c:ptCount val="5"/>
                <c:pt idx="0">
                  <c:v>2297860</c:v>
                </c:pt>
                <c:pt idx="1">
                  <c:v>2291248</c:v>
                </c:pt>
                <c:pt idx="2">
                  <c:v>2291545</c:v>
                </c:pt>
                <c:pt idx="3">
                  <c:v>2363285</c:v>
                </c:pt>
                <c:pt idx="4">
                  <c:v>2383657</c:v>
                </c:pt>
              </c:numCache>
            </c:numRef>
          </c:val>
        </c:ser>
        <c:ser>
          <c:idx val="1"/>
          <c:order val="1"/>
          <c:tx>
            <c:strRef>
              <c:f>'2.1-2.3 pop localizção e sexo'!$D$4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B4C9E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48034283822169E-3"/>
                  <c:y val="0.24830254903095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48034283822169E-3"/>
                  <c:y val="0.26816675295343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48034283822169E-3"/>
                  <c:y val="0.25823465099219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48034283822169E-3"/>
                  <c:y val="0.26816675295343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48034283822169E-3"/>
                  <c:y val="0.25823465099219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sexo'!$A$5:$A$9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'2.1-2.3 pop localizção e sexo'!$D$5:$D$9</c:f>
              <c:numCache>
                <c:formatCode>#,##0</c:formatCode>
                <c:ptCount val="5"/>
                <c:pt idx="0">
                  <c:v>822634</c:v>
                </c:pt>
                <c:pt idx="1">
                  <c:v>893011</c:v>
                </c:pt>
                <c:pt idx="2">
                  <c:v>915939</c:v>
                </c:pt>
                <c:pt idx="3">
                  <c:v>942515</c:v>
                </c:pt>
                <c:pt idx="4">
                  <c:v>942343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80"/>
        <c:shape val="box"/>
        <c:axId val="102998400"/>
        <c:axId val="102999936"/>
        <c:axId val="0"/>
      </c:bar3DChart>
      <c:catAx>
        <c:axId val="1029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029999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2999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299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043940822882152"/>
          <c:y val="0.41099415204678363"/>
          <c:w val="8.3093314158958556E-2"/>
          <c:h val="0.30853947368421064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 horizontalDpi="-3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PIB a preço de mercado corrente e PIB Per Capita de Alagoas – 1999-03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a.p.m. R$ milhão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99CC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pib!#REF!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pib!#REF!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PIB per capita R$ 1,00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pib!#REF!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39520"/>
        <c:axId val="106941440"/>
      </c:lineChart>
      <c:catAx>
        <c:axId val="1069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69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41440"/>
        <c:scaling>
          <c:orientation val="minMax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6939520"/>
        <c:crosses val="autoZero"/>
        <c:crossBetween val="between"/>
      </c:valAx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550">
                <a:latin typeface="Times New Roman" panose="02020603050405020304" pitchFamily="18" charset="0"/>
                <a:cs typeface="Times New Roman" panose="02020603050405020304" pitchFamily="18" charset="0"/>
              </a:rPr>
              <a:t>PIB a preço de mercado corrente de Alagoas – 2010-2013</a:t>
            </a:r>
          </a:p>
        </c:rich>
      </c:tx>
      <c:layout>
        <c:manualLayout>
          <c:xMode val="edge"/>
          <c:yMode val="edge"/>
          <c:x val="0.1332083333333334"/>
          <c:y val="0"/>
        </c:manualLayout>
      </c:layout>
      <c:overlay val="0"/>
    </c:title>
    <c:autoTitleDeleted val="0"/>
    <c:view3D>
      <c:rotX val="15"/>
      <c:rotY val="30"/>
      <c:depthPercent val="4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5251190757047318E-2"/>
          <c:y val="0.17661877394636019"/>
          <c:w val="0.91474880924295254"/>
          <c:h val="0.69117145593869744"/>
        </c:manualLayout>
      </c:layout>
      <c:bar3DChart>
        <c:barDir val="col"/>
        <c:grouping val="clustered"/>
        <c:varyColors val="0"/>
        <c:ser>
          <c:idx val="0"/>
          <c:order val="0"/>
          <c:tx>
            <c:v>PIB a. p.m. R$ milhão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52B29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D9959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3.0366058163779309E-3"/>
                  <c:y val="0.1718068854305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21707803842305E-3"/>
                  <c:y val="0.18347581534947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200353241983511E-3"/>
                  <c:y val="0.184890669485444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992584468829904E-4"/>
                  <c:y val="0.1740569568001728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5394334803493184E-3"/>
                  <c:y val="1.19959595959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'II-Est Econ 1.1 pib'!$A$7:$A$10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'II-Est Econ 1.1 pib'!$C$7:$C$10</c:f>
              <c:numCache>
                <c:formatCode>#\ ###\ ###\ ###\ ###</c:formatCode>
                <c:ptCount val="4"/>
                <c:pt idx="0">
                  <c:v>27134.849548677161</c:v>
                </c:pt>
                <c:pt idx="1">
                  <c:v>31663.689176864042</c:v>
                </c:pt>
                <c:pt idx="2">
                  <c:v>34630.8610766196</c:v>
                </c:pt>
                <c:pt idx="3">
                  <c:v>37223.276378868184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64"/>
        <c:shape val="box"/>
        <c:axId val="106977536"/>
        <c:axId val="106983424"/>
        <c:axId val="0"/>
      </c:bar3DChart>
      <c:catAx>
        <c:axId val="1069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698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3424"/>
        <c:scaling>
          <c:orientation val="minMax"/>
          <c:max val="35000"/>
        </c:scaling>
        <c:delete val="0"/>
        <c:axPos val="l"/>
        <c:numFmt formatCode="#\ ###\ ###\ ###\ ###" sourceLinked="1"/>
        <c:majorTickMark val="out"/>
        <c:minorTickMark val="none"/>
        <c:tickLblPos val="nextTo"/>
        <c:spPr>
          <a:ln w="3175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697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550">
                <a:latin typeface="Times New Roman" panose="02020603050405020304" pitchFamily="18" charset="0"/>
                <a:cs typeface="Times New Roman" panose="02020603050405020304" pitchFamily="18" charset="0"/>
              </a:rPr>
              <a:t>PIB </a:t>
            </a:r>
            <a:r>
              <a:rPr lang="pt-BR" sz="550" i="1">
                <a:latin typeface="Times New Roman" panose="02020603050405020304" pitchFamily="18" charset="0"/>
                <a:cs typeface="Times New Roman" panose="02020603050405020304" pitchFamily="18" charset="0"/>
              </a:rPr>
              <a:t>per capita </a:t>
            </a:r>
            <a:r>
              <a:rPr lang="pt-BR" sz="550">
                <a:latin typeface="Times New Roman" panose="02020603050405020304" pitchFamily="18" charset="0"/>
                <a:cs typeface="Times New Roman" panose="02020603050405020304" pitchFamily="18" charset="0"/>
              </a:rPr>
              <a:t>de Alagoas – 2010-2013</a:t>
            </a:r>
          </a:p>
        </c:rich>
      </c:tx>
      <c:layout>
        <c:manualLayout>
          <c:xMode val="edge"/>
          <c:yMode val="edge"/>
          <c:x val="0.19853755144032925"/>
          <c:y val="0"/>
        </c:manualLayout>
      </c:layout>
      <c:overlay val="0"/>
    </c:title>
    <c:autoTitleDeleted val="0"/>
    <c:view3D>
      <c:rotX val="15"/>
      <c:rotY val="30"/>
      <c:depthPercent val="4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100000">
              <a:schemeClr val="accent2">
                <a:lumMod val="20000"/>
                <a:lumOff val="80000"/>
              </a:schemeClr>
            </a:gs>
          </a:gsLst>
          <a:lin ang="162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9152283001664192E-2"/>
          <c:y val="0.16445402298850573"/>
          <c:w val="0.93084771699833591"/>
          <c:h val="0.70333620689655163"/>
        </c:manualLayout>
      </c:layout>
      <c:bar3DChart>
        <c:barDir val="col"/>
        <c:grouping val="clustered"/>
        <c:varyColors val="0"/>
        <c:ser>
          <c:idx val="1"/>
          <c:order val="0"/>
          <c:tx>
            <c:v>PIB per capita R$ 1,00</c:v>
          </c:tx>
          <c:spPr>
            <a:solidFill>
              <a:srgbClr val="D9959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52B29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6.1956348472579099E-3"/>
                  <c:y val="0.1503352442383513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981432479134452E-3"/>
                  <c:y val="0.1620041741572600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2931972225233223E-3"/>
                  <c:y val="0.15955831860933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372574649467926E-3"/>
                  <c:y val="0.1625828466055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5391624831473653E-3"/>
                  <c:y val="2.4824242424242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'II-Est Econ 1.1 pib'!$A$7:$A$10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'II-Est Econ 1.1 pib'!$E$7:$E$10</c:f>
              <c:numCache>
                <c:formatCode>#,##0</c:formatCode>
                <c:ptCount val="4"/>
                <c:pt idx="0">
                  <c:v>8694.4978274616205</c:v>
                </c:pt>
                <c:pt idx="1">
                  <c:v>10073.1215711679</c:v>
                </c:pt>
                <c:pt idx="2">
                  <c:v>10940.188722762199</c:v>
                </c:pt>
                <c:pt idx="3">
                  <c:v>11276.585688257501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64"/>
        <c:shape val="box"/>
        <c:axId val="107010304"/>
        <c:axId val="107159552"/>
        <c:axId val="0"/>
      </c:bar3DChart>
      <c:catAx>
        <c:axId val="1070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1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59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01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Produção de petróleo bruto</a:t>
            </a:r>
            <a:r>
              <a:rPr lang="pt-BR" sz="550" baseline="0"/>
              <a:t> </a:t>
            </a:r>
            <a:r>
              <a:rPr lang="pt-BR" sz="550"/>
              <a:t>em Alagoas - 2010-2014</a:t>
            </a:r>
          </a:p>
        </c:rich>
      </c:tx>
      <c:layout>
        <c:manualLayout>
          <c:xMode val="edge"/>
          <c:yMode val="edge"/>
          <c:x val="0.12065101010101012"/>
          <c:y val="0"/>
        </c:manualLayout>
      </c:layout>
      <c:overlay val="0"/>
    </c:title>
    <c:autoTitleDeleted val="0"/>
    <c:view3D>
      <c:rotX val="15"/>
      <c:rotY val="30"/>
      <c:depthPercent val="5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backWall>
    <c:plotArea>
      <c:layout>
        <c:manualLayout>
          <c:layoutTarget val="inner"/>
          <c:xMode val="edge"/>
          <c:yMode val="edge"/>
          <c:x val="0.14112676767676768"/>
          <c:y val="0.14393486590038318"/>
          <c:w val="0.92878924566768617"/>
          <c:h val="0.723382817286394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'3.1.1 prod petró gas'!$B$16:$D$16</c:f>
              <c:strCache>
                <c:ptCount val="1"/>
                <c:pt idx="0">
                  <c:v>Petróleo Bruto (metros cúbicos)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9959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EBC8C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2.2637137382469606E-3"/>
                  <c:y val="0.31175862970330132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498195267590574E-3"/>
                  <c:y val="0.31343909327974045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87971457696228E-3"/>
                  <c:y val="0.300988505747126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635066258919478E-3"/>
                  <c:y val="0.31584195402298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364933741081729E-3"/>
                  <c:y val="0.325701149425287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'3.1.1 prod petró gas'!$A$7:$A$11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'3.1.1 prod petró gas'!$D$7:$D$11</c:f>
              <c:numCache>
                <c:formatCode>#,##0</c:formatCode>
                <c:ptCount val="5"/>
                <c:pt idx="0">
                  <c:v>336228</c:v>
                </c:pt>
                <c:pt idx="1">
                  <c:v>318608.80081000004</c:v>
                </c:pt>
                <c:pt idx="2">
                  <c:v>274757</c:v>
                </c:pt>
                <c:pt idx="3">
                  <c:v>229146</c:v>
                </c:pt>
                <c:pt idx="4">
                  <c:v>259716.35414000001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07404672"/>
        <c:axId val="107376000"/>
        <c:axId val="0"/>
      </c:bar3DChart>
      <c:catAx>
        <c:axId val="1074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7376000"/>
        <c:crosses val="autoZero"/>
        <c:auto val="1"/>
        <c:lblAlgn val="ctr"/>
        <c:lblOffset val="100"/>
        <c:noMultiLvlLbl val="0"/>
      </c:catAx>
      <c:valAx>
        <c:axId val="107376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7404672"/>
        <c:crosses val="autoZero"/>
        <c:crossBetween val="between"/>
        <c:majorUnit val="1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Produção de gás natural em Alagoas - 2010-2014</a:t>
            </a:r>
          </a:p>
        </c:rich>
      </c:tx>
      <c:layout>
        <c:manualLayout>
          <c:xMode val="edge"/>
          <c:yMode val="edge"/>
          <c:x val="0.13765086646279306"/>
          <c:y val="2.2605363984674347E-4"/>
        </c:manualLayout>
      </c:layout>
      <c:overlay val="0"/>
    </c:title>
    <c:autoTitleDeleted val="0"/>
    <c:view3D>
      <c:rotX val="15"/>
      <c:rotY val="30"/>
      <c:depthPercent val="5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sideWall>
    <c:backWall>
      <c:thickness val="0"/>
      <c:spPr>
        <a:gradFill>
          <a:gsLst>
            <a:gs pos="0">
              <a:srgbClr val="99CCFF">
                <a:gamma/>
                <a:tint val="0"/>
                <a:invGamma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</a:gradFill>
      </c:spPr>
    </c:backWall>
    <c:plotArea>
      <c:layout>
        <c:manualLayout>
          <c:layoutTarget val="inner"/>
          <c:xMode val="edge"/>
          <c:yMode val="edge"/>
          <c:x val="0.14112676767676768"/>
          <c:y val="0.14416020293672865"/>
          <c:w val="0.92878924566768617"/>
          <c:h val="0.7233828172863944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'3.1.1 prod petró gas'!$E$16:$G$16</c:f>
              <c:strCache>
                <c:ptCount val="1"/>
                <c:pt idx="0">
                  <c:v>Gás Natural (1.000 metros cúbicos)</c:v>
                </c:pt>
              </c:strCache>
            </c:strRef>
          </c:tx>
          <c:spPr>
            <a:solidFill>
              <a:srgbClr val="D07C7A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2"/>
            <c:invertIfNegative val="0"/>
            <c:bubble3D val="0"/>
            <c:spPr>
              <a:solidFill>
                <a:srgbClr val="BD4A4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3"/>
            <c:invertIfNegative val="0"/>
            <c:bubble3D val="0"/>
            <c:spPr>
              <a:solidFill>
                <a:srgbClr val="D99593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Pt>
            <c:idx val="4"/>
            <c:invertIfNegative val="0"/>
            <c:bubble3D val="0"/>
            <c:spPr>
              <a:solidFill>
                <a:srgbClr val="EBC8C7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 prstMaterial="matte">
                <a:bevelT w="0" h="0"/>
              </a:sp3d>
            </c:spPr>
          </c:dPt>
          <c:dLbls>
            <c:dLbl>
              <c:idx val="0"/>
              <c:layout>
                <c:manualLayout>
                  <c:x val="2.9046890927624876E-3"/>
                  <c:y val="0.31604885057471271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248216106014282E-3"/>
                  <c:y val="0.31637068965517257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24869658214876E-3"/>
                  <c:y val="0.30476507908435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726406386270087E-3"/>
                  <c:y val="0.299801475282555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7112300826930324E-3"/>
                  <c:y val="0.326964282070293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'3.1.1 prod petró gas'!$A$7:$A$11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'3.1.1 prod petró gas'!$G$7:$G$11</c:f>
              <c:numCache>
                <c:formatCode>#,##0</c:formatCode>
                <c:ptCount val="5"/>
                <c:pt idx="0">
                  <c:v>672619</c:v>
                </c:pt>
                <c:pt idx="1">
                  <c:v>563159.17235000001</c:v>
                </c:pt>
                <c:pt idx="2">
                  <c:v>561662</c:v>
                </c:pt>
                <c:pt idx="3">
                  <c:v>586330</c:v>
                </c:pt>
                <c:pt idx="4">
                  <c:v>535310.65234000003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cylinder"/>
        <c:axId val="107544576"/>
        <c:axId val="107546112"/>
        <c:axId val="0"/>
      </c:bar3DChart>
      <c:catAx>
        <c:axId val="1075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7546112"/>
        <c:crosses val="autoZero"/>
        <c:auto val="1"/>
        <c:lblAlgn val="ctr"/>
        <c:lblOffset val="100"/>
        <c:noMultiLvlLbl val="0"/>
      </c:catAx>
      <c:valAx>
        <c:axId val="1075461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07544576"/>
        <c:crosses val="autoZero"/>
        <c:crossBetween val="between"/>
        <c:maj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Podução de cimento Portland em Alagoas – 2009-2013</a:t>
            </a:r>
          </a:p>
        </c:rich>
      </c:tx>
      <c:layout>
        <c:manualLayout>
          <c:xMode val="edge"/>
          <c:yMode val="edge"/>
          <c:x val="0.25427596715543366"/>
          <c:y val="8.0702505781031879E-3"/>
        </c:manualLayout>
      </c:layout>
      <c:overlay val="0"/>
    </c:title>
    <c:autoTitleDeleted val="0"/>
    <c:view3D>
      <c:rotX val="10"/>
      <c:rotY val="30"/>
      <c:depthPercent val="4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9636144520578322E-2"/>
          <c:y val="0.1290274204238343"/>
          <c:w val="0.91203240411031172"/>
          <c:h val="0.766531842818428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'3.1.2 prod cimento'!$B$2</c:f>
              <c:strCache>
                <c:ptCount val="1"/>
                <c:pt idx="0">
                  <c:v>CIMENTO ( t ) 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9272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E4946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07C7A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3.6699576825687977E-3"/>
                  <c:y val="0.110357181665153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1235107205688411E-3"/>
                  <c:y val="0.11758672818697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027669717063038E-3"/>
                  <c:y val="0.13456793339946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162005257944672E-3"/>
                  <c:y val="0.11035718166515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790521323631744E-3"/>
                  <c:y val="0.118427432243256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'3.1.2 prod cimento'!$A$3:$A$7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'3.1.2 prod cimento'!$B$3:$B$7</c:f>
              <c:numCache>
                <c:formatCode>#,##0</c:formatCode>
                <c:ptCount val="5"/>
                <c:pt idx="0">
                  <c:v>408714</c:v>
                </c:pt>
                <c:pt idx="1">
                  <c:v>674545</c:v>
                </c:pt>
                <c:pt idx="2">
                  <c:v>706086</c:v>
                </c:pt>
                <c:pt idx="3">
                  <c:v>703501</c:v>
                </c:pt>
                <c:pt idx="4">
                  <c:v>818057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00"/>
        <c:shape val="box"/>
        <c:axId val="107705088"/>
        <c:axId val="107706624"/>
        <c:axId val="0"/>
      </c:bar3DChart>
      <c:catAx>
        <c:axId val="1077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7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0662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705088"/>
        <c:crosses val="autoZero"/>
        <c:crossBetween val="between"/>
        <c:majorUnit val="1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1.5342519689999998" header="0.49212598500000754" footer="0.49212598500000754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Produção (t) dos produtos derivados da BRASKEM em Alagoas – 2010-2014</a:t>
            </a:r>
          </a:p>
        </c:rich>
      </c:tx>
      <c:layout>
        <c:manualLayout>
          <c:xMode val="edge"/>
          <c:yMode val="edge"/>
          <c:x val="0.18194079407686345"/>
          <c:y val="7.7582070707070726E-3"/>
        </c:manualLayout>
      </c:layout>
      <c:overlay val="0"/>
    </c:title>
    <c:autoTitleDeleted val="0"/>
    <c:view3D>
      <c:rotX val="20"/>
      <c:rotY val="30"/>
      <c:depthPercent val="7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7082956988563378E-2"/>
          <c:y val="0.11229861111111113"/>
          <c:w val="0.92291704301143651"/>
          <c:h val="0.7233611289288006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'3.1.3 prod braskem'!$A$3</c:f>
              <c:strCache>
                <c:ptCount val="1"/>
                <c:pt idx="0">
                  <c:v>Dicloroetano – DCE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2E-3"/>
                  <c:y val="0.21312870325883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2643912119792E-3"/>
                  <c:y val="0.19734139190633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202E-3"/>
                  <c:y val="0.19734139190633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12643912119792E-3"/>
                  <c:y val="0.19734139190633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9792E-3"/>
                  <c:y val="0.19734139190633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'3.1.3 prod braskem'!$B$3:$F$3</c:f>
              <c:numCache>
                <c:formatCode>#,##0</c:formatCode>
                <c:ptCount val="5"/>
                <c:pt idx="0">
                  <c:v>490991</c:v>
                </c:pt>
                <c:pt idx="1">
                  <c:v>387315</c:v>
                </c:pt>
                <c:pt idx="2">
                  <c:v>481922</c:v>
                </c:pt>
                <c:pt idx="3">
                  <c:v>478529.88599999988</c:v>
                </c:pt>
                <c:pt idx="4">
                  <c:v>480601.33239999996</c:v>
                </c:pt>
              </c:numCache>
            </c:numRef>
          </c:val>
        </c:ser>
        <c:ser>
          <c:idx val="2"/>
          <c:order val="1"/>
          <c:tx>
            <c:strRef>
              <c:f>'3.1.3 prod braskem'!$A$4</c:f>
              <c:strCache>
                <c:ptCount val="1"/>
                <c:pt idx="0">
                  <c:v>Policloreto de vinila - PVC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2E-3"/>
                  <c:y val="0.205235047582583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9734139190633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202E-3"/>
                  <c:y val="0.1973413919063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9734139190633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9792E-3"/>
                  <c:y val="0.19734139190633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'3.1.3 prod braskem'!$B$4:$F$4</c:f>
              <c:numCache>
                <c:formatCode>#,##0</c:formatCode>
                <c:ptCount val="5"/>
                <c:pt idx="0">
                  <c:v>248429</c:v>
                </c:pt>
                <c:pt idx="1">
                  <c:v>218976</c:v>
                </c:pt>
                <c:pt idx="2">
                  <c:v>282749</c:v>
                </c:pt>
                <c:pt idx="3">
                  <c:v>341175.75831199996</c:v>
                </c:pt>
                <c:pt idx="4">
                  <c:v>404959.409033</c:v>
                </c:pt>
              </c:numCache>
            </c:numRef>
          </c:val>
        </c:ser>
        <c:ser>
          <c:idx val="3"/>
          <c:order val="2"/>
          <c:tx>
            <c:strRef>
              <c:f>'3.1.3 prod braskem'!$A$5</c:f>
              <c:strCache>
                <c:ptCount val="1"/>
                <c:pt idx="0">
                  <c:v>Soda DF</c:v>
                </c:pt>
              </c:strCache>
            </c:strRef>
          </c:tx>
          <c:spPr>
            <a:solidFill>
              <a:srgbClr val="BD4A47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2E-3"/>
                  <c:y val="0.205235047582583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2643912119792E-3"/>
                  <c:y val="0.205235047582583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202E-3"/>
                  <c:y val="0.1973413919063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12643912119792E-3"/>
                  <c:y val="0.19734139190633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8604E-3"/>
                  <c:y val="0.205235047582583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'3.1.3 prod braskem'!$B$5:$F$5</c:f>
              <c:numCache>
                <c:formatCode>#,##0</c:formatCode>
                <c:ptCount val="5"/>
                <c:pt idx="0">
                  <c:v>403502</c:v>
                </c:pt>
                <c:pt idx="1">
                  <c:v>316082</c:v>
                </c:pt>
                <c:pt idx="2">
                  <c:v>393860</c:v>
                </c:pt>
                <c:pt idx="3">
                  <c:v>395234.41899999999</c:v>
                </c:pt>
                <c:pt idx="4">
                  <c:v>399017.58500000002</c:v>
                </c:pt>
              </c:numCache>
            </c:numRef>
          </c:val>
        </c:ser>
        <c:ser>
          <c:idx val="4"/>
          <c:order val="3"/>
          <c:tx>
            <c:strRef>
              <c:f>'3.1.3 prod braskem'!$A$6</c:f>
              <c:strCache>
                <c:ptCount val="1"/>
                <c:pt idx="0">
                  <c:v>HCL</c:v>
                </c:pt>
              </c:strCache>
            </c:strRef>
          </c:tx>
          <c:spPr>
            <a:solidFill>
              <a:srgbClr val="D9959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2643912119792E-3"/>
                  <c:y val="1.578731135250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2643912119792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2643912119792E-3"/>
                  <c:y val="7.8936556762531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12643912119792E-3"/>
                  <c:y val="2.3680967028759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2643912119792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'3.1.3 prod braskem'!$B$6:$F$6</c:f>
              <c:numCache>
                <c:formatCode>#,##0</c:formatCode>
                <c:ptCount val="5"/>
                <c:pt idx="0">
                  <c:v>13542</c:v>
                </c:pt>
                <c:pt idx="1">
                  <c:v>10004</c:v>
                </c:pt>
                <c:pt idx="2">
                  <c:v>15878</c:v>
                </c:pt>
                <c:pt idx="3">
                  <c:v>17834.022999999997</c:v>
                </c:pt>
                <c:pt idx="4">
                  <c:v>15755.725</c:v>
                </c:pt>
              </c:numCache>
            </c:numRef>
          </c:val>
        </c:ser>
        <c:ser>
          <c:idx val="5"/>
          <c:order val="4"/>
          <c:tx>
            <c:strRef>
              <c:f>'3.1.3 prod braskem'!$A$7</c:f>
              <c:strCache>
                <c:ptCount val="1"/>
                <c:pt idx="0">
                  <c:v>Hipo</c:v>
                </c:pt>
              </c:strCache>
            </c:strRef>
          </c:tx>
          <c:spPr>
            <a:solidFill>
              <a:srgbClr val="EBC8C7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6937931736359364E-3"/>
                  <c:y val="7.8936556762532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625287824240192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625287824239585E-3"/>
                  <c:y val="7.8936556762532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625287824239585E-3"/>
                  <c:y val="7.8936556762532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625287824239585E-3"/>
                  <c:y val="1.578731135250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'3.1.3 prod braskem'!$B$2:$F$2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'3.1.3 prod braskem'!$B$7:$F$7</c:f>
              <c:numCache>
                <c:formatCode>#,##0</c:formatCode>
                <c:ptCount val="5"/>
                <c:pt idx="0">
                  <c:v>22728</c:v>
                </c:pt>
                <c:pt idx="1">
                  <c:v>21387</c:v>
                </c:pt>
                <c:pt idx="2">
                  <c:v>23261</c:v>
                </c:pt>
                <c:pt idx="3">
                  <c:v>25262.745002000003</c:v>
                </c:pt>
                <c:pt idx="4">
                  <c:v>26084.171000000002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22089472"/>
        <c:axId val="122091008"/>
        <c:axId val="0"/>
      </c:bar3DChart>
      <c:catAx>
        <c:axId val="1220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209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91008"/>
        <c:scaling>
          <c:orientation val="minMax"/>
          <c:max val="600000"/>
          <c:min val="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2089472"/>
        <c:crosses val="autoZero"/>
        <c:crossBetween val="between"/>
        <c:majorUnit val="100000"/>
        <c:minorUnit val="5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090861889927314E-3"/>
          <c:y val="0.91656903188353189"/>
          <c:w val="0.97835721703011436"/>
          <c:h val="8.34309681164681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Produção de açúcar (t), por espécie, em Alagoas - safra 10/11-14/15</a:t>
            </a:r>
          </a:p>
        </c:rich>
      </c:tx>
      <c:layout>
        <c:manualLayout>
          <c:xMode val="edge"/>
          <c:yMode val="edge"/>
          <c:x val="0.23019381951717466"/>
          <c:y val="7.6690821256038674E-3"/>
        </c:manualLayout>
      </c:layout>
      <c:overlay val="0"/>
    </c:title>
    <c:autoTitleDeleted val="0"/>
    <c:view3D>
      <c:rotX val="15"/>
      <c:rotY val="40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9.1235953795776703E-2"/>
          <c:y val="0.11926207729468601"/>
          <c:w val="0.90876404620422335"/>
          <c:h val="0.721892512077294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'3.1.4-3.1.5 prod açúcar etanol'!$A$3</c:f>
              <c:strCache>
                <c:ptCount val="1"/>
                <c:pt idx="0">
                  <c:v>Demerara (VHP)</c:v>
                </c:pt>
              </c:strCache>
            </c:strRef>
          </c:tx>
          <c:spPr>
            <a:solidFill>
              <a:srgbClr val="88323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8.8914678009347319E-3"/>
                  <c:y val="0.19200739987565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289377046572366E-2"/>
                  <c:y val="0.19200739987565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89377046572366E-2"/>
                  <c:y val="0.20905535091795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1841448578068811E-3"/>
                  <c:y val="0.23317712217772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219485357479E-2"/>
                  <c:y val="0.24121771259764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etanol'!$B$2:$F$2</c:f>
              <c:strCache>
                <c:ptCount val="5"/>
                <c:pt idx="0">
                  <c:v>safra 10/11</c:v>
                </c:pt>
                <c:pt idx="1">
                  <c:v>safra 11/12</c:v>
                </c:pt>
                <c:pt idx="2">
                  <c:v>safra 12/13</c:v>
                </c:pt>
                <c:pt idx="3">
                  <c:v>safra 13/14</c:v>
                </c:pt>
                <c:pt idx="4">
                  <c:v>safra 14/15</c:v>
                </c:pt>
              </c:strCache>
            </c:strRef>
          </c:cat>
          <c:val>
            <c:numRef>
              <c:f>'3.1.4-3.1.5 prod açúcar etanol'!$B$3:$F$3</c:f>
              <c:numCache>
                <c:formatCode>#,##0</c:formatCode>
                <c:ptCount val="5"/>
                <c:pt idx="0">
                  <c:v>1765162</c:v>
                </c:pt>
                <c:pt idx="1">
                  <c:v>1731138</c:v>
                </c:pt>
                <c:pt idx="2">
                  <c:v>1682512</c:v>
                </c:pt>
                <c:pt idx="3">
                  <c:v>1267245</c:v>
                </c:pt>
                <c:pt idx="4">
                  <c:v>1456685</c:v>
                </c:pt>
              </c:numCache>
            </c:numRef>
          </c:val>
        </c:ser>
        <c:ser>
          <c:idx val="1"/>
          <c:order val="1"/>
          <c:tx>
            <c:strRef>
              <c:f>'3.1.4-3.1.5 prod açúcar etanol'!$A$4</c:f>
              <c:strCache>
                <c:ptCount val="1"/>
                <c:pt idx="0">
                  <c:v>Cristal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0198704266660411E-3"/>
                  <c:y val="0.27241267095751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899906486111109E-3"/>
                  <c:y val="0.225135898640443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89990648611052E-3"/>
                  <c:y val="0.200047357178221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899906486111109E-3"/>
                  <c:y val="0.176892989238271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99906486111109E-3"/>
                  <c:y val="0.1759262190358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etanol'!$B$2:$F$2</c:f>
              <c:strCache>
                <c:ptCount val="5"/>
                <c:pt idx="0">
                  <c:v>safra 10/11</c:v>
                </c:pt>
                <c:pt idx="1">
                  <c:v>safra 11/12</c:v>
                </c:pt>
                <c:pt idx="2">
                  <c:v>safra 12/13</c:v>
                </c:pt>
                <c:pt idx="3">
                  <c:v>safra 13/14</c:v>
                </c:pt>
                <c:pt idx="4">
                  <c:v>safra 14/15</c:v>
                </c:pt>
              </c:strCache>
            </c:strRef>
          </c:cat>
          <c:val>
            <c:numRef>
              <c:f>'3.1.4-3.1.5 prod açúcar etanol'!$B$4:$F$4</c:f>
              <c:numCache>
                <c:formatCode>#,##0</c:formatCode>
                <c:ptCount val="5"/>
                <c:pt idx="0">
                  <c:v>675428</c:v>
                </c:pt>
                <c:pt idx="1">
                  <c:v>530952</c:v>
                </c:pt>
                <c:pt idx="2">
                  <c:v>474640</c:v>
                </c:pt>
                <c:pt idx="3">
                  <c:v>416212</c:v>
                </c:pt>
                <c:pt idx="4">
                  <c:v>403637</c:v>
                </c:pt>
              </c:numCache>
            </c:numRef>
          </c:val>
        </c:ser>
        <c:ser>
          <c:idx val="2"/>
          <c:order val="2"/>
          <c:tx>
            <c:strRef>
              <c:f>'3.1.4-3.1.5 prod açúcar etanol'!$A$5</c:f>
              <c:strCache>
                <c:ptCount val="1"/>
                <c:pt idx="0">
                  <c:v>Refinado granulado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539435429016636E-2"/>
                  <c:y val="3.1195591477227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500351314446318E-2"/>
                  <c:y val="2.315500105730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39486418050934E-2"/>
                  <c:y val="2.315500105730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500351314446318E-2"/>
                  <c:y val="1.511441063738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711325582320278E-2"/>
                  <c:y val="8.0405904199214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etanol'!$B$2:$F$2</c:f>
              <c:strCache>
                <c:ptCount val="5"/>
                <c:pt idx="0">
                  <c:v>safra 10/11</c:v>
                </c:pt>
                <c:pt idx="1">
                  <c:v>safra 11/12</c:v>
                </c:pt>
                <c:pt idx="2">
                  <c:v>safra 12/13</c:v>
                </c:pt>
                <c:pt idx="3">
                  <c:v>safra 13/14</c:v>
                </c:pt>
                <c:pt idx="4">
                  <c:v>safra 14/15</c:v>
                </c:pt>
              </c:strCache>
            </c:strRef>
          </c:cat>
          <c:val>
            <c:numRef>
              <c:f>'3.1.4-3.1.5 prod açúcar etanol'!$B$5:$F$5</c:f>
              <c:numCache>
                <c:formatCode>#,##0</c:formatCode>
                <c:ptCount val="5"/>
                <c:pt idx="0">
                  <c:v>58344</c:v>
                </c:pt>
                <c:pt idx="1">
                  <c:v>85276</c:v>
                </c:pt>
                <c:pt idx="2">
                  <c:v>73104</c:v>
                </c:pt>
                <c:pt idx="3">
                  <c:v>64193</c:v>
                </c:pt>
                <c:pt idx="4">
                  <c:v>26701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1918592"/>
        <c:axId val="121920128"/>
        <c:axId val="0"/>
      </c:bar3DChart>
      <c:catAx>
        <c:axId val="1219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21920128"/>
        <c:crosses val="autoZero"/>
        <c:auto val="1"/>
        <c:lblAlgn val="ctr"/>
        <c:lblOffset val="100"/>
        <c:noMultiLvlLbl val="0"/>
      </c:catAx>
      <c:valAx>
        <c:axId val="12192012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2191859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621105919003115"/>
          <c:y val="0.90704419191919194"/>
          <c:w val="0.76757816680681901"/>
          <c:h val="9.2515895406122567E-2"/>
        </c:manualLayout>
      </c:layout>
      <c:overlay val="0"/>
      <c:txPr>
        <a:bodyPr/>
        <a:lstStyle/>
        <a:p>
          <a:pPr>
            <a:defRPr sz="5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Produção de etanol (m</a:t>
            </a:r>
            <a:r>
              <a:rPr lang="pt-BR" sz="550" baseline="30000"/>
              <a:t>3</a:t>
            </a:r>
            <a:r>
              <a:rPr lang="pt-BR" sz="550"/>
              <a:t>), por espécie, em Alagoas - safra 10/11-14/15</a:t>
            </a:r>
          </a:p>
        </c:rich>
      </c:tx>
      <c:layout>
        <c:manualLayout>
          <c:xMode val="edge"/>
          <c:yMode val="edge"/>
          <c:x val="0.21724260480541061"/>
          <c:y val="7.0195064900035603E-3"/>
        </c:manualLayout>
      </c:layout>
      <c:overlay val="0"/>
    </c:title>
    <c:autoTitleDeleted val="0"/>
    <c:view3D>
      <c:rotX val="15"/>
      <c:rotY val="30"/>
      <c:depthPercent val="6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787988615168423E-2"/>
          <c:y val="0.10413465513772603"/>
          <c:w val="0.92212011384831583"/>
          <c:h val="0.736551841542655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'3.1.4-3.1.5 prod açúcar etanol'!$A$25</c:f>
              <c:strCache>
                <c:ptCount val="1"/>
                <c:pt idx="0">
                  <c:v>Anidro</c:v>
                </c:pt>
              </c:strCache>
            </c:strRef>
          </c:tx>
          <c:spPr>
            <a:solidFill>
              <a:srgbClr val="88323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2.9731705899329296E-3"/>
                  <c:y val="0.213375538070445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731705899329296E-3"/>
                  <c:y val="0.206127068524862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731705899329296E-3"/>
                  <c:y val="0.206127068524862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164614018109264E-3"/>
                  <c:y val="0.19887802823364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164614018109264E-3"/>
                  <c:y val="0.1991925090777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etanol'!$B$24:$F$24</c:f>
              <c:strCache>
                <c:ptCount val="5"/>
                <c:pt idx="0">
                  <c:v>safra 10/11</c:v>
                </c:pt>
                <c:pt idx="1">
                  <c:v>safra 11/12</c:v>
                </c:pt>
                <c:pt idx="2">
                  <c:v>safra 12/13</c:v>
                </c:pt>
                <c:pt idx="3">
                  <c:v>safra 13/14</c:v>
                </c:pt>
                <c:pt idx="4">
                  <c:v>safra 14/15</c:v>
                </c:pt>
              </c:strCache>
            </c:strRef>
          </c:cat>
          <c:val>
            <c:numRef>
              <c:f>'3.1.4-3.1.5 prod açúcar etanol'!$B$25:$F$25</c:f>
              <c:numCache>
                <c:formatCode>#,##0</c:formatCode>
                <c:ptCount val="5"/>
                <c:pt idx="0">
                  <c:v>327112</c:v>
                </c:pt>
                <c:pt idx="1">
                  <c:v>348081</c:v>
                </c:pt>
                <c:pt idx="2">
                  <c:v>339805</c:v>
                </c:pt>
                <c:pt idx="3">
                  <c:v>316139</c:v>
                </c:pt>
                <c:pt idx="4">
                  <c:v>368284</c:v>
                </c:pt>
              </c:numCache>
            </c:numRef>
          </c:val>
        </c:ser>
        <c:ser>
          <c:idx val="1"/>
          <c:order val="1"/>
          <c:tx>
            <c:strRef>
              <c:f>'3.1.4-3.1.5 prod açúcar etanol'!$A$26</c:f>
              <c:strCache>
                <c:ptCount val="1"/>
                <c:pt idx="0">
                  <c:v>Hidratado</c:v>
                </c:pt>
              </c:strCache>
            </c:strRef>
          </c:tx>
          <c:spPr>
            <a:solidFill>
              <a:srgbClr val="E0A9A8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6814531466862737E-3"/>
                  <c:y val="0.23195102545867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814531466862737E-3"/>
                  <c:y val="0.217454086367512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814531466862737E-3"/>
                  <c:y val="0.20295714727634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814531466862737E-3"/>
                  <c:y val="0.202957147276344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869402806232521E-3"/>
                  <c:y val="0.19570867773076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'3.1.4-3.1.5 prod açúcar etanol'!$B$24:$F$24</c:f>
              <c:strCache>
                <c:ptCount val="5"/>
                <c:pt idx="0">
                  <c:v>safra 10/11</c:v>
                </c:pt>
                <c:pt idx="1">
                  <c:v>safra 11/12</c:v>
                </c:pt>
                <c:pt idx="2">
                  <c:v>safra 12/13</c:v>
                </c:pt>
                <c:pt idx="3">
                  <c:v>safra 13/14</c:v>
                </c:pt>
                <c:pt idx="4">
                  <c:v>safra 14/15</c:v>
                </c:pt>
              </c:strCache>
            </c:strRef>
          </c:cat>
          <c:val>
            <c:numRef>
              <c:f>'3.1.4-3.1.5 prod açúcar etanol'!$B$26:$F$26</c:f>
              <c:numCache>
                <c:formatCode>#,##0</c:formatCode>
                <c:ptCount val="5"/>
                <c:pt idx="0">
                  <c:v>388425</c:v>
                </c:pt>
                <c:pt idx="1">
                  <c:v>324707</c:v>
                </c:pt>
                <c:pt idx="2">
                  <c:v>203351</c:v>
                </c:pt>
                <c:pt idx="3">
                  <c:v>194295</c:v>
                </c:pt>
                <c:pt idx="4">
                  <c:v>180400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21971456"/>
        <c:axId val="121972992"/>
        <c:axId val="0"/>
      </c:bar3DChart>
      <c:catAx>
        <c:axId val="1219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21972992"/>
        <c:crosses val="autoZero"/>
        <c:auto val="1"/>
        <c:lblAlgn val="ctr"/>
        <c:lblOffset val="100"/>
        <c:noMultiLvlLbl val="0"/>
      </c:catAx>
      <c:valAx>
        <c:axId val="121972992"/>
        <c:scaling>
          <c:orientation val="minMax"/>
          <c:max val="50000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219714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836149122136844"/>
          <c:y val="0.92548581560283683"/>
          <c:w val="0.55358025635145125"/>
          <c:h val="7.0580378250591019E-2"/>
        </c:manualLayout>
      </c:layout>
      <c:overlay val="0"/>
      <c:txPr>
        <a:bodyPr/>
        <a:lstStyle/>
        <a:p>
          <a:pPr>
            <a:defRPr sz="5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Número de consumidores de energia elétrica, por classe, em Alagoas - 2010-2014</a:t>
            </a:r>
          </a:p>
        </c:rich>
      </c:tx>
      <c:layout>
        <c:manualLayout>
          <c:xMode val="edge"/>
          <c:yMode val="edge"/>
          <c:x val="0.20858038376270929"/>
          <c:y val="1.259920634920635E-2"/>
        </c:manualLayout>
      </c:layout>
      <c:overlay val="0"/>
    </c:title>
    <c:autoTitleDeleted val="0"/>
    <c:view3D>
      <c:rotX val="15"/>
      <c:rotY val="20"/>
      <c:depthPercent val="19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7.5627225505085952E-2"/>
          <c:y val="0.15536904761904766"/>
          <c:w val="0.8972412914405119"/>
          <c:h val="0.6382579365079366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 3.2.1-3.2.2 cons consu ener'!$B$3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92725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ener'!$A$4:$A$11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ener'!$B$4:$B$11</c:f>
              <c:numCache>
                <c:formatCode>#,##0</c:formatCode>
                <c:ptCount val="8"/>
                <c:pt idx="0">
                  <c:v>805236</c:v>
                </c:pt>
                <c:pt idx="1">
                  <c:v>2642</c:v>
                </c:pt>
                <c:pt idx="2">
                  <c:v>50305</c:v>
                </c:pt>
                <c:pt idx="3">
                  <c:v>9908</c:v>
                </c:pt>
                <c:pt idx="4">
                  <c:v>7928</c:v>
                </c:pt>
                <c:pt idx="5">
                  <c:v>163</c:v>
                </c:pt>
                <c:pt idx="6">
                  <c:v>1074</c:v>
                </c:pt>
                <c:pt idx="7">
                  <c:v>136</c:v>
                </c:pt>
              </c:numCache>
            </c:numRef>
          </c:val>
        </c:ser>
        <c:ser>
          <c:idx val="2"/>
          <c:order val="1"/>
          <c:tx>
            <c:strRef>
              <c:f>' 3.2.1-3.2.2 cons consu ener'!$C$3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B3331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cat>
            <c:strRef>
              <c:f>' 3.2.1-3.2.2 cons consu ener'!$A$4:$A$11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ener'!$C$4:$C$11</c:f>
              <c:numCache>
                <c:formatCode>#,##0</c:formatCode>
                <c:ptCount val="8"/>
                <c:pt idx="0">
                  <c:v>840275</c:v>
                </c:pt>
                <c:pt idx="1">
                  <c:v>2677</c:v>
                </c:pt>
                <c:pt idx="2">
                  <c:v>52179</c:v>
                </c:pt>
                <c:pt idx="3">
                  <c:v>10033</c:v>
                </c:pt>
                <c:pt idx="4">
                  <c:v>8285</c:v>
                </c:pt>
                <c:pt idx="5">
                  <c:v>194</c:v>
                </c:pt>
                <c:pt idx="6">
                  <c:v>1050</c:v>
                </c:pt>
                <c:pt idx="7">
                  <c:v>150</c:v>
                </c:pt>
              </c:numCache>
            </c:numRef>
          </c:val>
        </c:ser>
        <c:ser>
          <c:idx val="3"/>
          <c:order val="2"/>
          <c:tx>
            <c:strRef>
              <c:f>' 3.2.1-3.2.2 cons consu ener'!$D$3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3C39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ener'!$A$4:$A$11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ener'!$D$4:$D$11</c:f>
              <c:numCache>
                <c:formatCode>#,##0</c:formatCode>
                <c:ptCount val="8"/>
                <c:pt idx="0">
                  <c:v>870668</c:v>
                </c:pt>
                <c:pt idx="1">
                  <c:v>2671</c:v>
                </c:pt>
                <c:pt idx="2">
                  <c:v>56367</c:v>
                </c:pt>
                <c:pt idx="3">
                  <c:v>10326</c:v>
                </c:pt>
                <c:pt idx="4">
                  <c:v>8345</c:v>
                </c:pt>
                <c:pt idx="5">
                  <c:v>200</c:v>
                </c:pt>
                <c:pt idx="6">
                  <c:v>1092</c:v>
                </c:pt>
                <c:pt idx="7">
                  <c:v>153</c:v>
                </c:pt>
              </c:numCache>
            </c:numRef>
          </c:val>
        </c:ser>
        <c:ser>
          <c:idx val="4"/>
          <c:order val="3"/>
          <c:tx>
            <c:strRef>
              <c:f>' 3.2.1-3.2.2 cons consu ener'!$E$3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ener'!$A$4:$A$11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ener'!$E$4:$E$11</c:f>
              <c:numCache>
                <c:formatCode>#,##0</c:formatCode>
                <c:ptCount val="8"/>
                <c:pt idx="0">
                  <c:v>900642</c:v>
                </c:pt>
                <c:pt idx="1">
                  <c:v>2649</c:v>
                </c:pt>
                <c:pt idx="2">
                  <c:v>57689</c:v>
                </c:pt>
                <c:pt idx="3">
                  <c:v>10429</c:v>
                </c:pt>
                <c:pt idx="4">
                  <c:v>8581</c:v>
                </c:pt>
                <c:pt idx="5">
                  <c:v>197</c:v>
                </c:pt>
                <c:pt idx="6">
                  <c:v>1139</c:v>
                </c:pt>
                <c:pt idx="7">
                  <c:v>128</c:v>
                </c:pt>
              </c:numCache>
            </c:numRef>
          </c:val>
        </c:ser>
        <c:ser>
          <c:idx val="5"/>
          <c:order val="4"/>
          <c:tx>
            <c:strRef>
              <c:f>' 3.2.1-3.2.2 cons consu ener'!$F$3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ener'!$A$4:$A$11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ener'!$F$4:$F$11</c:f>
              <c:numCache>
                <c:formatCode>#,##0</c:formatCode>
                <c:ptCount val="8"/>
                <c:pt idx="0">
                  <c:v>930441</c:v>
                </c:pt>
                <c:pt idx="1">
                  <c:v>2593</c:v>
                </c:pt>
                <c:pt idx="2">
                  <c:v>59163</c:v>
                </c:pt>
                <c:pt idx="3">
                  <c:v>11595</c:v>
                </c:pt>
                <c:pt idx="4">
                  <c:v>8673</c:v>
                </c:pt>
                <c:pt idx="5">
                  <c:v>203</c:v>
                </c:pt>
                <c:pt idx="6">
                  <c:v>1199</c:v>
                </c:pt>
                <c:pt idx="7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70"/>
        <c:shape val="cylinder"/>
        <c:axId val="122190080"/>
        <c:axId val="122195968"/>
        <c:axId val="0"/>
      </c:bar3DChart>
      <c:catAx>
        <c:axId val="1221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crossAx val="122195968"/>
        <c:crosses val="autoZero"/>
        <c:auto val="1"/>
        <c:lblAlgn val="ctr"/>
        <c:lblOffset val="100"/>
        <c:noMultiLvlLbl val="0"/>
      </c:catAx>
      <c:valAx>
        <c:axId val="12219596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2190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925626226333359"/>
          <c:y val="0.16185218253968253"/>
          <c:w val="7.1137527711948645E-2"/>
          <c:h val="0.717881675160647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População residente, por sexo, em Alagoas - 2010-2014</a:t>
            </a:r>
          </a:p>
        </c:rich>
      </c:tx>
      <c:layout>
        <c:manualLayout>
          <c:xMode val="edge"/>
          <c:yMode val="edge"/>
          <c:x val="0.29197706422018355"/>
          <c:y val="2.6015578837136337E-2"/>
        </c:manualLayout>
      </c:layout>
      <c:overlay val="0"/>
    </c:title>
    <c:autoTitleDeleted val="0"/>
    <c:view3D>
      <c:rotX val="13"/>
      <c:hPercent val="27"/>
      <c:rotY val="32"/>
      <c:depthPercent val="50"/>
      <c:rAngAx val="1"/>
    </c:view3D>
    <c:floor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18900000" scaled="1"/>
          <a:tileRect/>
        </a:gradFill>
        <a:ln w="6350">
          <a:solidFill>
            <a:srgbClr val="3379CD"/>
          </a:solidFill>
        </a:ln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5198012232415896E-2"/>
          <c:y val="0.13320000000000001"/>
          <c:w val="0.81794622833843034"/>
          <c:h val="0.776427765849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'2.1-2.3 pop localizção e sexo'!$C$26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rgbClr val="233C5B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233C5B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0"/>
                  <c:y val="0.27732285183972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055137023692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6E-3"/>
                  <c:y val="0.314299232085016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35127561233031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38825199257560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sexo'!$A$27:$A$31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'2.1-2.3 pop localizção e sexo'!$C$27:$C$31</c:f>
              <c:numCache>
                <c:formatCode>#,##0</c:formatCode>
                <c:ptCount val="5"/>
                <c:pt idx="0">
                  <c:v>1511767</c:v>
                </c:pt>
                <c:pt idx="1">
                  <c:v>1537463</c:v>
                </c:pt>
                <c:pt idx="2">
                  <c:v>1549871</c:v>
                </c:pt>
                <c:pt idx="3">
                  <c:v>1569707</c:v>
                </c:pt>
                <c:pt idx="4">
                  <c:v>1607658</c:v>
                </c:pt>
              </c:numCache>
            </c:numRef>
          </c:val>
        </c:ser>
        <c:ser>
          <c:idx val="1"/>
          <c:order val="1"/>
          <c:tx>
            <c:strRef>
              <c:f>'2.1-2.3 pop localizção e sexo'!$D$26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B4C9E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6E-3"/>
                  <c:y val="0.28656694690104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36E-3"/>
                  <c:y val="0.27732285183972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6E-3"/>
                  <c:y val="0.27732285183972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24034647159442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64933741079352E-3"/>
                  <c:y val="0.27732285183972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'2.1-2.3 pop localizção e sexo'!$A$27:$A$31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'2.1-2.3 pop localizção e sexo'!$D$27:$D$31</c:f>
              <c:numCache>
                <c:formatCode>#,##0</c:formatCode>
                <c:ptCount val="5"/>
                <c:pt idx="0">
                  <c:v>1608727</c:v>
                </c:pt>
                <c:pt idx="1">
                  <c:v>1646796</c:v>
                </c:pt>
                <c:pt idx="2">
                  <c:v>1657613</c:v>
                </c:pt>
                <c:pt idx="3">
                  <c:v>1736093</c:v>
                </c:pt>
                <c:pt idx="4">
                  <c:v>1718342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gapDepth val="100"/>
        <c:shape val="box"/>
        <c:axId val="104948864"/>
        <c:axId val="104950400"/>
        <c:axId val="0"/>
      </c:bar3DChart>
      <c:catAx>
        <c:axId val="1049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104950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4950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49488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686391437308877"/>
          <c:y val="0.41694473329918152"/>
          <c:w val="9.6663098878695217E-2"/>
          <c:h val="0.27884293193368515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 horizontalDpi="-3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Consumo (Mwh) de energia elétrica, por classe, em Alagoas - 2010-2014</a:t>
            </a:r>
          </a:p>
        </c:rich>
      </c:tx>
      <c:layout>
        <c:manualLayout>
          <c:xMode val="edge"/>
          <c:yMode val="edge"/>
          <c:x val="0.2432489806320082"/>
          <c:y val="1.137992831541219E-2"/>
        </c:manualLayout>
      </c:layout>
      <c:overlay val="0"/>
    </c:title>
    <c:autoTitleDeleted val="0"/>
    <c:view3D>
      <c:rotX val="30"/>
      <c:rotY val="30"/>
      <c:depthPercent val="10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  <a:scene3d>
          <a:camera prst="orthographicFront"/>
          <a:lightRig rig="threePt" dir="t"/>
        </a:scene3d>
        <a:sp3d>
          <a:bevelT w="6350"/>
        </a:sp3d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  <a:scene3d>
          <a:camera prst="orthographicFront"/>
          <a:lightRig rig="threePt" dir="t"/>
        </a:scene3d>
        <a:sp3d>
          <a:bevelT w="6350"/>
        </a:sp3d>
      </c:spPr>
    </c:backWall>
    <c:plotArea>
      <c:layout>
        <c:manualLayout>
          <c:layoutTarget val="inner"/>
          <c:xMode val="edge"/>
          <c:yMode val="edge"/>
          <c:x val="8.3347604485219162E-2"/>
          <c:y val="0.12063440860215055"/>
          <c:w val="0.90046992864424058"/>
          <c:h val="0.7001317204301076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 3.2.1-3.2.2 cons consu ener'!$B$25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92725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ener'!$A$26:$A$33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ener'!$B$26:$B$33</c:f>
              <c:numCache>
                <c:formatCode>#,##0</c:formatCode>
                <c:ptCount val="8"/>
                <c:pt idx="0">
                  <c:v>924749</c:v>
                </c:pt>
                <c:pt idx="1">
                  <c:v>467649</c:v>
                </c:pt>
                <c:pt idx="2">
                  <c:v>530211</c:v>
                </c:pt>
                <c:pt idx="3">
                  <c:v>147678</c:v>
                </c:pt>
                <c:pt idx="4">
                  <c:v>127960</c:v>
                </c:pt>
                <c:pt idx="5">
                  <c:v>136066</c:v>
                </c:pt>
                <c:pt idx="6">
                  <c:v>168547</c:v>
                </c:pt>
                <c:pt idx="7">
                  <c:v>2596</c:v>
                </c:pt>
              </c:numCache>
            </c:numRef>
          </c:val>
        </c:ser>
        <c:ser>
          <c:idx val="2"/>
          <c:order val="1"/>
          <c:tx>
            <c:strRef>
              <c:f>' 3.2.1-3.2.2 cons consu ener'!$C$25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B3331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cat>
            <c:strRef>
              <c:f>' 3.2.1-3.2.2 cons consu ener'!$A$26:$A$33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ener'!$C$26:$C$33</c:f>
              <c:numCache>
                <c:formatCode>#,##0</c:formatCode>
                <c:ptCount val="8"/>
                <c:pt idx="0">
                  <c:v>1018469</c:v>
                </c:pt>
                <c:pt idx="1">
                  <c:v>474211</c:v>
                </c:pt>
                <c:pt idx="2">
                  <c:v>563923</c:v>
                </c:pt>
                <c:pt idx="3">
                  <c:v>153176</c:v>
                </c:pt>
                <c:pt idx="4">
                  <c:v>131721</c:v>
                </c:pt>
                <c:pt idx="5">
                  <c:v>136146</c:v>
                </c:pt>
                <c:pt idx="6">
                  <c:v>172749</c:v>
                </c:pt>
                <c:pt idx="7">
                  <c:v>4144</c:v>
                </c:pt>
              </c:numCache>
            </c:numRef>
          </c:val>
        </c:ser>
        <c:ser>
          <c:idx val="3"/>
          <c:order val="2"/>
          <c:tx>
            <c:strRef>
              <c:f>' 3.2.1-3.2.2 cons consu ener'!$D$25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3C39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ener'!$A$26:$A$33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ener'!$D$26:$D$33</c:f>
              <c:numCache>
                <c:formatCode>#,##0</c:formatCode>
                <c:ptCount val="8"/>
                <c:pt idx="0">
                  <c:v>1094798.0740000007</c:v>
                </c:pt>
                <c:pt idx="1">
                  <c:v>584373.58799999976</c:v>
                </c:pt>
                <c:pt idx="2">
                  <c:v>633332.68500000006</c:v>
                </c:pt>
                <c:pt idx="3">
                  <c:v>210218.05400000003</c:v>
                </c:pt>
                <c:pt idx="4">
                  <c:v>138798.47700000007</c:v>
                </c:pt>
                <c:pt idx="5">
                  <c:v>155556.7099999999</c:v>
                </c:pt>
                <c:pt idx="6">
                  <c:v>185652.6320000001</c:v>
                </c:pt>
                <c:pt idx="7">
                  <c:v>4242.5769999999975</c:v>
                </c:pt>
              </c:numCache>
            </c:numRef>
          </c:val>
        </c:ser>
        <c:ser>
          <c:idx val="4"/>
          <c:order val="3"/>
          <c:tx>
            <c:strRef>
              <c:f>' 3.2.1-3.2.2 cons consu ener'!$E$25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' 3.2.1-3.2.2 cons consu ener'!$A$26:$A$33</c:f>
              <c:strCache>
                <c:ptCount val="8"/>
                <c:pt idx="0">
                  <c:v>Residencial</c:v>
                </c:pt>
                <c:pt idx="1">
                  <c:v>Industrial</c:v>
                </c:pt>
                <c:pt idx="2">
                  <c:v>Comercial</c:v>
                </c:pt>
                <c:pt idx="3">
                  <c:v>Rural</c:v>
                </c:pt>
                <c:pt idx="4">
                  <c:v>Poderes públicos</c:v>
                </c:pt>
                <c:pt idx="5">
                  <c:v>Iluminação pública</c:v>
                </c:pt>
                <c:pt idx="6">
                  <c:v>Serviços públicos</c:v>
                </c:pt>
                <c:pt idx="7">
                  <c:v>Consumo próprio</c:v>
                </c:pt>
              </c:strCache>
            </c:strRef>
          </c:cat>
          <c:val>
            <c:numRef>
              <c:f>' 3.2.1-3.2.2 cons consu ener'!$E$26:$E$33</c:f>
              <c:numCache>
                <c:formatCode>#,##0</c:formatCode>
                <c:ptCount val="8"/>
                <c:pt idx="0">
                  <c:v>1225494</c:v>
                </c:pt>
                <c:pt idx="1">
                  <c:v>554697</c:v>
                </c:pt>
                <c:pt idx="2">
                  <c:v>680412</c:v>
                </c:pt>
                <c:pt idx="3">
                  <c:v>216079</c:v>
                </c:pt>
                <c:pt idx="4">
                  <c:v>145272</c:v>
                </c:pt>
                <c:pt idx="5">
                  <c:v>189829</c:v>
                </c:pt>
                <c:pt idx="6">
                  <c:v>179167</c:v>
                </c:pt>
                <c:pt idx="7">
                  <c:v>3713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50"/>
        <c:shape val="cylinder"/>
        <c:axId val="122104448"/>
        <c:axId val="122114432"/>
        <c:axId val="0"/>
      </c:bar3DChart>
      <c:catAx>
        <c:axId val="1221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crossAx val="122114432"/>
        <c:crosses val="autoZero"/>
        <c:auto val="1"/>
        <c:lblAlgn val="ctr"/>
        <c:lblOffset val="100"/>
        <c:noMultiLvlLbl val="0"/>
      </c:catAx>
      <c:valAx>
        <c:axId val="12211443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2104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92885703363914396"/>
          <c:y val="0.25764516129032256"/>
          <c:w val="6.7906472986748248E-2"/>
          <c:h val="0.5566881720430109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Valor das exportações, por fatores agregados, em Alagoas – 2010-2014</a:t>
            </a:r>
          </a:p>
        </c:rich>
      </c:tx>
      <c:layout>
        <c:manualLayout>
          <c:xMode val="edge"/>
          <c:yMode val="edge"/>
          <c:x val="0.22305326197757389"/>
          <c:y val="0"/>
        </c:manualLayout>
      </c:layout>
      <c:overlay val="0"/>
    </c:title>
    <c:autoTitleDeleted val="0"/>
    <c:view3D>
      <c:rotX val="13"/>
      <c:hPercent val="23"/>
      <c:rotY val="24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rgbClr val="99CCFF">
                <a:gamma/>
                <a:tint val="0"/>
                <a:invGamma/>
                <a:alpha val="0"/>
                <a:lumMod val="100000"/>
              </a:srgbClr>
            </a:gs>
            <a:gs pos="99000">
              <a:schemeClr val="accent2">
                <a:lumMod val="20000"/>
                <a:lumOff val="80000"/>
              </a:schemeClr>
            </a:gs>
          </a:gsLst>
          <a:lin ang="162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3347604485219162E-2"/>
          <c:y val="8.1609032898094763E-2"/>
          <c:w val="0.91665239551478084"/>
          <c:h val="0.747445798857309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'4.1.5 Valor exp fatores'!$B$15</c:f>
              <c:strCache>
                <c:ptCount val="1"/>
                <c:pt idx="0">
                  <c:v>Produtos básicos</c:v>
                </c:pt>
              </c:strCache>
            </c:strRef>
          </c:tx>
          <c:spPr>
            <a:solidFill>
              <a:srgbClr val="B6434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B64340"/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6.4729867482161071E-3"/>
                  <c:y val="2.0288236736565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1.0144118368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094801223242232E-3"/>
                  <c:y val="1.0144118368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36E-3"/>
                  <c:y val="1.0144118368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'4.1.5 Valor exp fatores'!$B$16:$B$20</c:f>
              <c:numCache>
                <c:formatCode>#,##0</c:formatCode>
                <c:ptCount val="5"/>
                <c:pt idx="0">
                  <c:v>4845</c:v>
                </c:pt>
                <c:pt idx="1">
                  <c:v>6902</c:v>
                </c:pt>
                <c:pt idx="2">
                  <c:v>4186</c:v>
                </c:pt>
                <c:pt idx="3">
                  <c:v>5524</c:v>
                </c:pt>
                <c:pt idx="4">
                  <c:v>15411</c:v>
                </c:pt>
              </c:numCache>
            </c:numRef>
          </c:val>
        </c:ser>
        <c:ser>
          <c:idx val="0"/>
          <c:order val="1"/>
          <c:tx>
            <c:strRef>
              <c:f>'4.1.5 Valor exp fatores'!$C$15</c:f>
              <c:strCache>
                <c:ptCount val="1"/>
                <c:pt idx="0">
                  <c:v>Prod. Indust. (Semi-manufaturados)</c:v>
                </c:pt>
              </c:strCache>
            </c:strRef>
          </c:tx>
          <c:spPr>
            <a:solidFill>
              <a:srgbClr val="C9676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0.25360295920706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92738248997369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113E-3"/>
                  <c:y val="0.26374707757534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36E-3"/>
                  <c:y val="0.25360295920706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64933741080536E-3"/>
                  <c:y val="0.25360295920706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'4.1.5 Valor exp fatores'!$C$16:$C$20</c:f>
              <c:numCache>
                <c:formatCode>#,##0</c:formatCode>
                <c:ptCount val="5"/>
                <c:pt idx="0">
                  <c:v>775625</c:v>
                </c:pt>
                <c:pt idx="1">
                  <c:v>1193085</c:v>
                </c:pt>
                <c:pt idx="2">
                  <c:v>843547</c:v>
                </c:pt>
                <c:pt idx="3">
                  <c:v>664764</c:v>
                </c:pt>
                <c:pt idx="4">
                  <c:v>543383</c:v>
                </c:pt>
              </c:numCache>
            </c:numRef>
          </c:val>
        </c:ser>
        <c:ser>
          <c:idx val="1"/>
          <c:order val="2"/>
          <c:tx>
            <c:strRef>
              <c:f>'4.1.5 Valor exp fatores'!$D$15</c:f>
              <c:strCache>
                <c:ptCount val="1"/>
                <c:pt idx="0">
                  <c:v>Prod. Indust. (Manufaturados)</c:v>
                </c:pt>
              </c:strCache>
            </c:strRef>
          </c:tx>
          <c:spPr>
            <a:solidFill>
              <a:srgbClr val="E3B0AF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7094801223241902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4801223241607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4.0576473473130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094801223241607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094801223242787E-3"/>
                  <c:y val="3.043235510484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'4.1.5 Valor exp fatores'!$D$16:$D$20</c:f>
              <c:numCache>
                <c:formatCode>#,##0</c:formatCode>
                <c:ptCount val="5"/>
                <c:pt idx="0">
                  <c:v>190170</c:v>
                </c:pt>
                <c:pt idx="1">
                  <c:v>171129</c:v>
                </c:pt>
                <c:pt idx="2">
                  <c:v>164907</c:v>
                </c:pt>
                <c:pt idx="3">
                  <c:v>70321</c:v>
                </c:pt>
                <c:pt idx="4">
                  <c:v>70011</c:v>
                </c:pt>
              </c:numCache>
            </c:numRef>
          </c:val>
        </c:ser>
        <c:ser>
          <c:idx val="2"/>
          <c:order val="3"/>
          <c:tx>
            <c:strRef>
              <c:f>'4.1.5 Valor exp fatores'!$E$15</c:f>
              <c:strCache>
                <c:ptCount val="1"/>
                <c:pt idx="0">
                  <c:v>Operações especiais</c:v>
                </c:pt>
              </c:strCache>
            </c:strRef>
          </c:tx>
          <c:spPr>
            <a:solidFill>
              <a:srgbClr val="F2DCDB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70948012232412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4801223242232E-3"/>
                  <c:y val="1.0144118368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094801223241607E-3"/>
                  <c:y val="1.0144118368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2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'4.1.5 Valor exp fatores'!$A$16:$A$20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'4.1.5 Valor exp fatores'!$E$16:$E$20</c:f>
              <c:numCache>
                <c:formatCode>#,##0</c:formatCode>
                <c:ptCount val="5"/>
                <c:pt idx="0">
                  <c:v>375</c:v>
                </c:pt>
                <c:pt idx="1">
                  <c:v>431</c:v>
                </c:pt>
                <c:pt idx="2">
                  <c:v>1781</c:v>
                </c:pt>
                <c:pt idx="3">
                  <c:v>1661</c:v>
                </c:pt>
                <c:pt idx="4">
                  <c:v>669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10"/>
        <c:shape val="box"/>
        <c:axId val="107542016"/>
        <c:axId val="107543552"/>
        <c:axId val="0"/>
      </c:bar3DChart>
      <c:catAx>
        <c:axId val="1075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543552"/>
        <c:crosses val="autoZero"/>
        <c:auto val="1"/>
        <c:lblAlgn val="ctr"/>
        <c:lblOffset val="100"/>
        <c:noMultiLvlLbl val="0"/>
      </c:catAx>
      <c:valAx>
        <c:axId val="107543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5420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0991503267973872"/>
          <c:w val="1"/>
          <c:h val="7.97091503267974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Valor das importações, por fatores agregados, em Alagoas – 2010-2014</a:t>
            </a:r>
          </a:p>
        </c:rich>
      </c:tx>
      <c:layout>
        <c:manualLayout>
          <c:xMode val="edge"/>
          <c:yMode val="edge"/>
          <c:x val="0.24648547400611623"/>
          <c:y val="0"/>
        </c:manualLayout>
      </c:layout>
      <c:overlay val="0"/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1328746177370043E-2"/>
          <c:y val="0.11178524903461114"/>
          <c:w val="0.9186711275031465"/>
          <c:h val="0.7142887323943663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'4.1.6 valor imp fatores'!$B$12</c:f>
              <c:strCache>
                <c:ptCount val="1"/>
                <c:pt idx="0">
                  <c:v>Produtos básicos</c:v>
                </c:pt>
              </c:strCache>
            </c:strRef>
          </c:tx>
          <c:spPr>
            <a:solidFill>
              <a:srgbClr val="AD403D"/>
            </a:solidFill>
            <a:ln>
              <a:solidFill>
                <a:schemeClr val="accent2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257135575942918E-3"/>
                  <c:y val="1.9840737925515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57135575942918E-3"/>
                  <c:y val="2.0022939774663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42762487257901E-2"/>
                  <c:y val="1.1226683982531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077471967380227E-3"/>
                  <c:y val="9.8292680381837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57135575942918E-3"/>
                  <c:y val="9.8292680381837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'4.1.6 valor imp fatores'!$C$5:$C$9</c:f>
              <c:numCache>
                <c:formatCode>#,##0</c:formatCode>
                <c:ptCount val="5"/>
                <c:pt idx="0">
                  <c:v>29645</c:v>
                </c:pt>
                <c:pt idx="1">
                  <c:v>41277</c:v>
                </c:pt>
                <c:pt idx="2">
                  <c:v>53251</c:v>
                </c:pt>
                <c:pt idx="3">
                  <c:v>49863</c:v>
                </c:pt>
                <c:pt idx="4">
                  <c:v>62540</c:v>
                </c:pt>
              </c:numCache>
            </c:numRef>
          </c:val>
        </c:ser>
        <c:ser>
          <c:idx val="0"/>
          <c:order val="1"/>
          <c:tx>
            <c:strRef>
              <c:f>'4.1.6 valor imp fatores'!$C$12</c:f>
              <c:strCache>
                <c:ptCount val="1"/>
                <c:pt idx="0">
                  <c:v>Prod. Indust. (Semi-manufaturados)</c:v>
                </c:pt>
              </c:strCache>
            </c:strRef>
          </c:tx>
          <c:spPr>
            <a:solidFill>
              <a:srgbClr val="C96765"/>
            </a:solidFill>
            <a:ln>
              <a:solidFill>
                <a:srgbClr val="C1524F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9554026503567835E-3"/>
                  <c:y val="1.7592511584265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554026503567835E-3"/>
                  <c:y val="1.7591708932947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554026503568408E-3"/>
                  <c:y val="1.6012893790769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554026503567835E-3"/>
                  <c:y val="1.7591708932947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55147808358821E-3"/>
                  <c:y val="7.2166379986370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'4.1.6 valor imp fatores'!$E$5:$E$9</c:f>
              <c:numCache>
                <c:formatCode>#,##0</c:formatCode>
                <c:ptCount val="5"/>
                <c:pt idx="0">
                  <c:v>19907</c:v>
                </c:pt>
                <c:pt idx="1">
                  <c:v>18786</c:v>
                </c:pt>
                <c:pt idx="2">
                  <c:v>13595</c:v>
                </c:pt>
                <c:pt idx="3">
                  <c:v>20053</c:v>
                </c:pt>
                <c:pt idx="4">
                  <c:v>21104</c:v>
                </c:pt>
              </c:numCache>
            </c:numRef>
          </c:val>
        </c:ser>
        <c:ser>
          <c:idx val="1"/>
          <c:order val="2"/>
          <c:tx>
            <c:strRef>
              <c:f>'4.1.6 valor imp fatores'!$D$12</c:f>
              <c:strCache>
                <c:ptCount val="1"/>
                <c:pt idx="0">
                  <c:v>Prod. Indust. (Manufaturados)</c:v>
                </c:pt>
              </c:strCache>
            </c:strRef>
          </c:tx>
          <c:spPr>
            <a:solidFill>
              <a:srgbClr val="E3B0AF"/>
            </a:solidFill>
            <a:ln>
              <a:solidFill>
                <a:srgbClr val="D48886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5.7189092762487265E-3"/>
                  <c:y val="0.26503546514847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0203873598369002E-3"/>
                  <c:y val="0.27522913688495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695208970438338E-3"/>
                  <c:y val="0.27522913688495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568807339449572E-3"/>
                  <c:y val="0.254841793411998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8695208970439517E-3"/>
                  <c:y val="0.17329241952015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'4.1.6 valor imp fatores'!$A$5:$A$9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'4.1.6 valor imp fatores'!$F$5:$F$9</c:f>
              <c:numCache>
                <c:formatCode>#,##0</c:formatCode>
                <c:ptCount val="5"/>
                <c:pt idx="0">
                  <c:v>197914</c:v>
                </c:pt>
                <c:pt idx="1">
                  <c:v>391456</c:v>
                </c:pt>
                <c:pt idx="2">
                  <c:v>367004</c:v>
                </c:pt>
                <c:pt idx="3">
                  <c:v>425913</c:v>
                </c:pt>
                <c:pt idx="4">
                  <c:v>497689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60"/>
        <c:shape val="box"/>
        <c:axId val="123431552"/>
        <c:axId val="123453824"/>
        <c:axId val="0"/>
      </c:bar3DChart>
      <c:catAx>
        <c:axId val="1234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34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453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34315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063504901960785"/>
          <c:w val="1"/>
          <c:h val="9.33340886346042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en-US" sz="550"/>
              <a:t>Consumo de cimento Portland em Alagoas – 2009-2013</a:t>
            </a:r>
          </a:p>
        </c:rich>
      </c:tx>
      <c:layout>
        <c:manualLayout>
          <c:xMode val="edge"/>
          <c:yMode val="edge"/>
          <c:x val="0.29316386340468914"/>
          <c:y val="7.6400168441316261E-3"/>
        </c:manualLayout>
      </c:layout>
      <c:overlay val="0"/>
    </c:title>
    <c:autoTitleDeleted val="0"/>
    <c:view3D>
      <c:rotX val="10"/>
      <c:rotY val="30"/>
      <c:depthPercent val="50"/>
      <c:rAngAx val="1"/>
    </c:view3D>
    <c:floor>
      <c:thickness val="0"/>
      <c:spPr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2232915330028217E-2"/>
          <c:y val="0.13014470284237728"/>
          <c:w val="0.91577813383873985"/>
          <c:h val="0.76073966408268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'4.1.10 cons cimento'!$B$2</c:f>
              <c:strCache>
                <c:ptCount val="1"/>
                <c:pt idx="0">
                  <c:v>CIMENTO ( t 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92725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953735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E4946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07C7A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0"/>
                  <c:y val="0.1183869084587213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35885449013811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486976754598661E-3"/>
                  <c:y val="0.10358854490138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243488377299326E-3"/>
                  <c:y val="0.10358854490138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09069699620917E-3"/>
                  <c:y val="0.1109877266800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'4.1.10 cons cimento'!$A$3:$A$7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'4.1.10 cons cimento'!$B$3:$B$7</c:f>
              <c:numCache>
                <c:formatCode>#,##0</c:formatCode>
                <c:ptCount val="5"/>
                <c:pt idx="0">
                  <c:v>473721</c:v>
                </c:pt>
                <c:pt idx="1">
                  <c:v>583772</c:v>
                </c:pt>
                <c:pt idx="2">
                  <c:v>733573</c:v>
                </c:pt>
                <c:pt idx="3">
                  <c:v>827134</c:v>
                </c:pt>
                <c:pt idx="4">
                  <c:v>805834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23544320"/>
        <c:axId val="123545856"/>
        <c:axId val="0"/>
      </c:bar3DChart>
      <c:catAx>
        <c:axId val="1235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3545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354585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3544320"/>
        <c:crosses val="autoZero"/>
        <c:crossBetween val="between"/>
        <c:majorUnit val="1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20"/>
            </a:pPr>
            <a:r>
              <a:rPr lang="pt-BR" sz="520"/>
              <a:t>Quantidade de carga embarcada e desembarcada (mil t), por tipo de navegação, no Porto de Maceió</a:t>
            </a:r>
          </a:p>
          <a:p>
            <a:pPr>
              <a:defRPr sz="520"/>
            </a:pPr>
            <a:r>
              <a:rPr lang="pt-BR" sz="520"/>
              <a:t>e pelo Terminal da BRASKEM - 2010-2014 </a:t>
            </a:r>
          </a:p>
        </c:rich>
      </c:tx>
      <c:layout>
        <c:manualLayout>
          <c:xMode val="edge"/>
          <c:yMode val="edge"/>
          <c:x val="0.13300544749140875"/>
          <c:y val="0"/>
        </c:manualLayout>
      </c:layout>
      <c:overlay val="0"/>
    </c:title>
    <c:autoTitleDeleted val="0"/>
    <c:view3D>
      <c:rotX val="10"/>
      <c:rotY val="30"/>
      <c:depthPercent val="8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4.9935465125598121E-2"/>
          <c:y val="0.15026266900736598"/>
          <c:w val="0.9500645348744019"/>
          <c:h val="0.68629379843874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'4.2.2.2 carga emb'!$B$14</c:f>
              <c:strCache>
                <c:ptCount val="1"/>
                <c:pt idx="0">
                  <c:v>Embarcada Cabotagem</c:v>
                </c:pt>
              </c:strCache>
            </c:strRef>
          </c:tx>
          <c:spPr>
            <a:solidFill>
              <a:srgbClr val="69272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11961557416197E-3"/>
                  <c:y val="0.20944256120216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11961557416197E-3"/>
                  <c:y val="0.19897043314205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11961557416197E-3"/>
                  <c:y val="0.19897043314205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11961557416197E-3"/>
                  <c:y val="0.19897043314205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11961557416197E-3"/>
                  <c:y val="0.20944256120216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'4.2.2.2 carga emb'!$B$6:$B$10</c:f>
              <c:numCache>
                <c:formatCode>#,##0</c:formatCode>
                <c:ptCount val="5"/>
                <c:pt idx="0">
                  <c:v>1237386</c:v>
                </c:pt>
                <c:pt idx="1">
                  <c:v>1038099</c:v>
                </c:pt>
                <c:pt idx="2">
                  <c:v>1242118</c:v>
                </c:pt>
                <c:pt idx="3">
                  <c:v>1177847</c:v>
                </c:pt>
                <c:pt idx="4">
                  <c:v>1098704</c:v>
                </c:pt>
              </c:numCache>
            </c:numRef>
          </c:val>
        </c:ser>
        <c:ser>
          <c:idx val="1"/>
          <c:order val="1"/>
          <c:tx>
            <c:strRef>
              <c:f>'4.2.2.2 carga emb'!$B$16</c:f>
              <c:strCache>
                <c:ptCount val="1"/>
                <c:pt idx="0">
                  <c:v>Embarcada Longo curso</c:v>
                </c:pt>
              </c:strCache>
            </c:strRef>
          </c:tx>
          <c:spPr>
            <a:solidFill>
              <a:srgbClr val="BE4946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3540073065741108E-3"/>
                  <c:y val="0.230386817322384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17878971604401E-3"/>
                  <c:y val="0.19897043314205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17878971604401E-3"/>
                  <c:y val="0.20944256120216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490751273460198E-3"/>
                  <c:y val="0.20050167265447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17878971604401E-3"/>
                  <c:y val="0.20944256120216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'4.2.2.2 carga emb'!$C$6:$C$10</c:f>
              <c:numCache>
                <c:formatCode>#,##0</c:formatCode>
                <c:ptCount val="5"/>
                <c:pt idx="0">
                  <c:v>1959682</c:v>
                </c:pt>
                <c:pt idx="1">
                  <c:v>2096889</c:v>
                </c:pt>
                <c:pt idx="2">
                  <c:v>1776589</c:v>
                </c:pt>
                <c:pt idx="3">
                  <c:v>1393587</c:v>
                </c:pt>
                <c:pt idx="4">
                  <c:v>1541938</c:v>
                </c:pt>
              </c:numCache>
            </c:numRef>
          </c:val>
        </c:ser>
        <c:ser>
          <c:idx val="2"/>
          <c:order val="2"/>
          <c:tx>
            <c:strRef>
              <c:f>'4.2.2.2 carga emb'!$D$14</c:f>
              <c:strCache>
                <c:ptCount val="1"/>
                <c:pt idx="0">
                  <c:v>Desembarcada Cabotagem</c:v>
                </c:pt>
              </c:strCache>
            </c:strRef>
          </c:tx>
          <c:spPr>
            <a:solidFill>
              <a:srgbClr val="D07C7A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353752881679958E-3"/>
                  <c:y val="0.15555068138921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17878971604401E-3"/>
                  <c:y val="0.176494937509431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81750636634692E-3"/>
                  <c:y val="0.17802617702184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490751273460198E-3"/>
                  <c:y val="0.17802617702184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490751273461395E-3"/>
                  <c:y val="0.17802617702184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'4.2.2.2 carga emb'!$E$6:$E$10</c:f>
              <c:numCache>
                <c:formatCode>#,##0</c:formatCode>
                <c:ptCount val="5"/>
                <c:pt idx="0">
                  <c:v>431914</c:v>
                </c:pt>
                <c:pt idx="1">
                  <c:v>462162</c:v>
                </c:pt>
                <c:pt idx="2">
                  <c:v>550570</c:v>
                </c:pt>
                <c:pt idx="3">
                  <c:v>531531</c:v>
                </c:pt>
                <c:pt idx="4">
                  <c:v>589370</c:v>
                </c:pt>
              </c:numCache>
            </c:numRef>
          </c:val>
        </c:ser>
        <c:ser>
          <c:idx val="3"/>
          <c:order val="3"/>
          <c:tx>
            <c:strRef>
              <c:f>'4.2.2.2 carga emb'!$D$16</c:f>
              <c:strCache>
                <c:ptCount val="1"/>
                <c:pt idx="0">
                  <c:v>Desembarcada Longo curso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5490751273460198E-3"/>
                  <c:y val="0.1435464892396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5490751273460198E-3"/>
                  <c:y val="0.19743919362964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129467923763134E-3"/>
                  <c:y val="0.1749628734200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490751273460198E-3"/>
                  <c:y val="0.18696706556953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765640325124526E-3"/>
                  <c:y val="0.15555068138921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'4.2.2.2 carga emb'!$A$6:$A$10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'4.2.2.2 carga emb'!$F$6:$F$10</c:f>
              <c:numCache>
                <c:formatCode>#,##0</c:formatCode>
                <c:ptCount val="5"/>
                <c:pt idx="0">
                  <c:v>365010</c:v>
                </c:pt>
                <c:pt idx="1">
                  <c:v>579975</c:v>
                </c:pt>
                <c:pt idx="2">
                  <c:v>451662</c:v>
                </c:pt>
                <c:pt idx="3">
                  <c:v>502556</c:v>
                </c:pt>
                <c:pt idx="4">
                  <c:v>438078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3702272"/>
        <c:axId val="123716352"/>
        <c:axId val="0"/>
      </c:bar3DChart>
      <c:catAx>
        <c:axId val="1237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3716352"/>
        <c:crosses val="autoZero"/>
        <c:auto val="1"/>
        <c:lblAlgn val="ctr"/>
        <c:lblOffset val="100"/>
        <c:noMultiLvlLbl val="0"/>
      </c:catAx>
      <c:valAx>
        <c:axId val="123716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370227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141754601099116E-2"/>
          <c:y val="0.89500001236865534"/>
          <c:w val="0.98385824539890077"/>
          <c:h val="9.61126965894670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pt-BR" b="1"/>
              <a:t>Movimento de passageiros no Aeroporto Zumbi dos Palmares - 2010-2014</a:t>
            </a:r>
          </a:p>
        </c:rich>
      </c:tx>
      <c:layout>
        <c:manualLayout>
          <c:xMode val="edge"/>
          <c:yMode val="edge"/>
          <c:x val="0.21876478083588177"/>
          <c:y val="1.5083806970031715E-2"/>
        </c:manualLayout>
      </c:layout>
      <c:overlay val="0"/>
    </c:title>
    <c:autoTitleDeleted val="0"/>
    <c:view3D>
      <c:rotX val="15"/>
      <c:rotY val="30"/>
      <c:depthPercent val="10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5504841997961272E-2"/>
          <c:y val="0.13231366469559672"/>
          <c:w val="0.92384454638124369"/>
          <c:h val="0.7253893281495720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'4.2.3.1-4.2.3.5 transp áereo'!$A$27</c:f>
              <c:strCache>
                <c:ptCount val="1"/>
                <c:pt idx="0">
                  <c:v>Embarcados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0.17723928874012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1698543183759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17723928874012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áereo'!$B$27:$F$27</c:f>
              <c:numCache>
                <c:formatCode>#,##0</c:formatCode>
                <c:ptCount val="5"/>
                <c:pt idx="0">
                  <c:v>706241</c:v>
                </c:pt>
                <c:pt idx="1">
                  <c:v>776636</c:v>
                </c:pt>
                <c:pt idx="2">
                  <c:v>850044</c:v>
                </c:pt>
                <c:pt idx="3">
                  <c:v>940553</c:v>
                </c:pt>
                <c:pt idx="4">
                  <c:v>947198</c:v>
                </c:pt>
              </c:numCache>
            </c:numRef>
          </c:val>
        </c:ser>
        <c:ser>
          <c:idx val="2"/>
          <c:order val="1"/>
          <c:tx>
            <c:strRef>
              <c:f>'4.2.3.1-4.2.3.5 transp áereo'!$A$28</c:f>
              <c:strCache>
                <c:ptCount val="1"/>
                <c:pt idx="0">
                  <c:v>Desembarcados</c:v>
                </c:pt>
              </c:strCache>
            </c:strRef>
          </c:tx>
          <c:spPr>
            <a:solidFill>
              <a:srgbClr val="A53C3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6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0.17723928874012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79946E-3"/>
                  <c:y val="0.17723928874012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17723928874012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184624259104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áereo'!$B$28:$F$28</c:f>
              <c:numCache>
                <c:formatCode>#,##0</c:formatCode>
                <c:ptCount val="5"/>
                <c:pt idx="0">
                  <c:v>698288</c:v>
                </c:pt>
                <c:pt idx="1">
                  <c:v>765273</c:v>
                </c:pt>
                <c:pt idx="2">
                  <c:v>848409</c:v>
                </c:pt>
                <c:pt idx="3">
                  <c:v>943834</c:v>
                </c:pt>
                <c:pt idx="4">
                  <c:v>939673</c:v>
                </c:pt>
              </c:numCache>
            </c:numRef>
          </c:val>
        </c:ser>
        <c:ser>
          <c:idx val="3"/>
          <c:order val="2"/>
          <c:tx>
            <c:strRef>
              <c:f>'4.2.3.1-4.2.3.5 transp áereo'!$A$29</c:f>
              <c:strCache>
                <c:ptCount val="1"/>
                <c:pt idx="0">
                  <c:v>Conexões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70948012232416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45973496432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945973496432216E-2"/>
                  <c:y val="7.38497036417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945973496432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1824668705401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áereo'!$B$29:$F$29</c:f>
              <c:numCache>
                <c:formatCode>#,##0</c:formatCode>
                <c:ptCount val="5"/>
                <c:pt idx="0">
                  <c:v>8831</c:v>
                </c:pt>
                <c:pt idx="1">
                  <c:v>4017</c:v>
                </c:pt>
                <c:pt idx="2">
                  <c:v>10168</c:v>
                </c:pt>
                <c:pt idx="3">
                  <c:v>8618</c:v>
                </c:pt>
                <c:pt idx="4">
                  <c:v>3494</c:v>
                </c:pt>
              </c:numCache>
            </c:numRef>
          </c:val>
        </c:ser>
        <c:ser>
          <c:idx val="4"/>
          <c:order val="3"/>
          <c:tx>
            <c:strRef>
              <c:f>'4.2.3.1-4.2.3.5 transp áereo'!$A$30</c:f>
              <c:strCache>
                <c:ptCount val="1"/>
                <c:pt idx="0">
                  <c:v>Em trânsito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945973496432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45973496432157E-2"/>
                  <c:y val="7.38497036417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82466870540264E-2"/>
                  <c:y val="7.38497036417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945973496432216E-2"/>
                  <c:y val="7.384970364172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945973496432216E-2"/>
                  <c:y val="2.2154911092516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áereo'!$B$26:$F$26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áereo'!$B$30:$F$30</c:f>
              <c:numCache>
                <c:formatCode>#,##0</c:formatCode>
                <c:ptCount val="5"/>
                <c:pt idx="0">
                  <c:v>78225</c:v>
                </c:pt>
                <c:pt idx="1">
                  <c:v>58115</c:v>
                </c:pt>
                <c:pt idx="2">
                  <c:v>29974</c:v>
                </c:pt>
                <c:pt idx="3">
                  <c:v>36183</c:v>
                </c:pt>
                <c:pt idx="4">
                  <c:v>26888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4553088"/>
        <c:axId val="124554624"/>
        <c:axId val="0"/>
      </c:bar3DChart>
      <c:catAx>
        <c:axId val="1245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4554624"/>
        <c:crosses val="autoZero"/>
        <c:auto val="1"/>
        <c:lblAlgn val="ctr"/>
        <c:lblOffset val="100"/>
        <c:noMultiLvlLbl val="0"/>
      </c:catAx>
      <c:valAx>
        <c:axId val="124554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4553088"/>
        <c:crosses val="autoZero"/>
        <c:crossBetween val="between"/>
        <c:majorUnit val="2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970056541154021E-2"/>
          <c:y val="0.91107158119658105"/>
          <c:w val="0.95768323735192151"/>
          <c:h val="8.138087606837607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 b="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Movimento de bagagens no Aeroporto Zumbi dos Palmares - 2010-2014</a:t>
            </a:r>
          </a:p>
        </c:rich>
      </c:tx>
      <c:layout>
        <c:manualLayout>
          <c:xMode val="edge"/>
          <c:yMode val="edge"/>
          <c:x val="0.233539500509684"/>
          <c:y val="6.7841880341880352E-3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</a:gradFill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0009938837920489"/>
          <c:y val="0.10930022230015829"/>
          <c:w val="0.89811111111111108"/>
          <c:h val="0.751306278343030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'4.2.3.1-4.2.3.5 transp áereo'!$A$51</c:f>
              <c:strCache>
                <c:ptCount val="1"/>
                <c:pt idx="0">
                  <c:v>Embarcadas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6E-3"/>
                  <c:y val="0.215406281853402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36E-3"/>
                  <c:y val="0.236252051065021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6E-3"/>
                  <c:y val="0.22930346132781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0536E-3"/>
                  <c:y val="0.215406281853402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22235487159060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áereo'!$B$50:$F$50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áereo'!$B$51:$F$51</c:f>
              <c:numCache>
                <c:formatCode>#,##0</c:formatCode>
                <c:ptCount val="5"/>
                <c:pt idx="0">
                  <c:v>9712391</c:v>
                </c:pt>
                <c:pt idx="1">
                  <c:v>10438600</c:v>
                </c:pt>
                <c:pt idx="2">
                  <c:v>11065969</c:v>
                </c:pt>
                <c:pt idx="3">
                  <c:v>12335344</c:v>
                </c:pt>
                <c:pt idx="4">
                  <c:v>12113666</c:v>
                </c:pt>
              </c:numCache>
            </c:numRef>
          </c:val>
        </c:ser>
        <c:ser>
          <c:idx val="1"/>
          <c:order val="1"/>
          <c:tx>
            <c:strRef>
              <c:f>'4.2.3.1-4.2.3.5 transp áereo'!$A$52</c:f>
              <c:strCache>
                <c:ptCount val="1"/>
                <c:pt idx="0">
                  <c:v>Desembarcadas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826E-3"/>
                  <c:y val="0.236252051065021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64933741080536E-3"/>
                  <c:y val="0.25014923053943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0.25014923053943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25014923053943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25014923053943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áereo'!$B$50:$F$50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áereo'!$B$52:$F$52</c:f>
              <c:numCache>
                <c:formatCode>#,##0</c:formatCode>
                <c:ptCount val="5"/>
                <c:pt idx="0">
                  <c:v>9473432</c:v>
                </c:pt>
                <c:pt idx="1">
                  <c:v>10115114</c:v>
                </c:pt>
                <c:pt idx="2">
                  <c:v>10783765</c:v>
                </c:pt>
                <c:pt idx="3">
                  <c:v>11839867</c:v>
                </c:pt>
                <c:pt idx="4">
                  <c:v>11735931</c:v>
                </c:pt>
              </c:numCache>
            </c:numRef>
          </c:val>
        </c:ser>
        <c:ser>
          <c:idx val="2"/>
          <c:order val="2"/>
          <c:tx>
            <c:strRef>
              <c:f>'4.2.3.1-4.2.3.5 transp áereo'!$A$53</c:f>
              <c:strCache>
                <c:ptCount val="1"/>
                <c:pt idx="0">
                  <c:v>Em trânsito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7094801223241607E-3"/>
                  <c:y val="1.3897179474413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4801223241607E-3"/>
                  <c:y val="2.084576921161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094801223241607E-3"/>
                  <c:y val="2.084576921161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945973496432216E-2"/>
                  <c:y val="2.084576921161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945973496432216E-2"/>
                  <c:y val="2.084576921161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áereo'!$B$50:$F$50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áereo'!$B$53:$F$53</c:f>
              <c:numCache>
                <c:formatCode>#,##0</c:formatCode>
                <c:ptCount val="5"/>
                <c:pt idx="0">
                  <c:v>1174785</c:v>
                </c:pt>
                <c:pt idx="1">
                  <c:v>838822</c:v>
                </c:pt>
                <c:pt idx="2">
                  <c:v>455945</c:v>
                </c:pt>
                <c:pt idx="3">
                  <c:v>468588</c:v>
                </c:pt>
                <c:pt idx="4">
                  <c:v>313269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100"/>
        <c:shape val="box"/>
        <c:axId val="124144256"/>
        <c:axId val="124158336"/>
        <c:axId val="0"/>
      </c:bar3DChart>
      <c:catAx>
        <c:axId val="1241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4158336"/>
        <c:crosses val="autoZero"/>
        <c:auto val="1"/>
        <c:lblAlgn val="ctr"/>
        <c:lblOffset val="100"/>
        <c:noMultiLvlLbl val="0"/>
      </c:catAx>
      <c:valAx>
        <c:axId val="12415833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4144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343041526374869"/>
          <c:w val="1"/>
          <c:h val="7.191409465020577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paperSize="142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/>
              <a:t>Movimento de cargas no Aeroporto Zumbi dos Palmares - 2010-2014</a:t>
            </a:r>
          </a:p>
        </c:rich>
      </c:tx>
      <c:layout>
        <c:manualLayout>
          <c:xMode val="edge"/>
          <c:yMode val="edge"/>
          <c:x val="0.22059352701325169"/>
          <c:y val="1.3879273504273502E-2"/>
        </c:manualLayout>
      </c:layout>
      <c:overlay val="0"/>
    </c:title>
    <c:autoTitleDeleted val="0"/>
    <c:view3D>
      <c:rotX val="15"/>
      <c:rotY val="20"/>
      <c:depthPercent val="8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</a:gradFill>
        <a:ln w="6350">
          <a:solidFill>
            <a:srgbClr val="C00000"/>
          </a:solidFill>
        </a:ln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3347604485219162E-2"/>
          <c:y val="0.10566554449272562"/>
          <c:w val="0.91665239551478084"/>
          <c:h val="0.749537703815354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'4.2.3.1-4.2.3.5 transp áereo'!$A$75</c:f>
              <c:strCache>
                <c:ptCount val="1"/>
                <c:pt idx="0">
                  <c:v>Embarcadas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17701068376068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0.197363247863247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64933741080536E-3"/>
                  <c:y val="0.163131410256410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14925213675213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390.859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364933741080536E-3"/>
                  <c:y val="0.14246794871794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áereo'!$B$74:$F$74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áereo'!$B$75:$F$75</c:f>
              <c:numCache>
                <c:formatCode>#,##0</c:formatCode>
                <c:ptCount val="5"/>
                <c:pt idx="0">
                  <c:v>974945</c:v>
                </c:pt>
                <c:pt idx="1">
                  <c:v>1152809</c:v>
                </c:pt>
                <c:pt idx="2">
                  <c:v>698429</c:v>
                </c:pt>
                <c:pt idx="3">
                  <c:v>390859</c:v>
                </c:pt>
                <c:pt idx="4">
                  <c:v>370647</c:v>
                </c:pt>
              </c:numCache>
            </c:numRef>
          </c:val>
        </c:ser>
        <c:ser>
          <c:idx val="1"/>
          <c:order val="1"/>
          <c:tx>
            <c:strRef>
              <c:f>'4.2.3.1-4.2.3.5 transp áereo'!$A$76</c:f>
              <c:strCache>
                <c:ptCount val="1"/>
                <c:pt idx="0">
                  <c:v>Desembarcadas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0.19674145299145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0.20445833333333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0.19705235042735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9867482161071E-3"/>
                  <c:y val="0.20383653846153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226E-3"/>
                  <c:y val="0.204147435897435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áereo'!$B$74:$F$74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áereo'!$B$76:$F$76</c:f>
              <c:numCache>
                <c:formatCode>#,##0</c:formatCode>
                <c:ptCount val="5"/>
                <c:pt idx="0">
                  <c:v>1635215</c:v>
                </c:pt>
                <c:pt idx="1">
                  <c:v>2011750</c:v>
                </c:pt>
                <c:pt idx="2">
                  <c:v>1443839</c:v>
                </c:pt>
                <c:pt idx="3">
                  <c:v>1526232</c:v>
                </c:pt>
                <c:pt idx="4">
                  <c:v>1637781</c:v>
                </c:pt>
              </c:numCache>
            </c:numRef>
          </c:val>
        </c:ser>
        <c:ser>
          <c:idx val="2"/>
          <c:order val="2"/>
          <c:tx>
            <c:strRef>
              <c:f>'4.2.3.1-4.2.3.5 transp áereo'!$A$77</c:f>
              <c:strCache>
                <c:ptCount val="1"/>
                <c:pt idx="0">
                  <c:v>Em trânsito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0.169915598290598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0.176699786324786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0.176699786324786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094801223241607E-3"/>
                  <c:y val="0.135994658119658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29867482161071E-3"/>
                  <c:y val="0.12211538461538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'4.2.3.1-4.2.3.5 transp áereo'!$B$74:$F$74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'4.2.3.1-4.2.3.5 transp áereo'!$B$77:$F$77</c:f>
              <c:numCache>
                <c:formatCode>#,##0</c:formatCode>
                <c:ptCount val="5"/>
                <c:pt idx="0">
                  <c:v>589940</c:v>
                </c:pt>
                <c:pt idx="1">
                  <c:v>911371</c:v>
                </c:pt>
                <c:pt idx="2">
                  <c:v>550346</c:v>
                </c:pt>
                <c:pt idx="3">
                  <c:v>334498</c:v>
                </c:pt>
                <c:pt idx="4">
                  <c:v>290391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gapDepth val="100"/>
        <c:shape val="box"/>
        <c:axId val="124243328"/>
        <c:axId val="125916288"/>
        <c:axId val="0"/>
      </c:bar3DChart>
      <c:catAx>
        <c:axId val="1242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5916288"/>
        <c:crosses val="autoZero"/>
        <c:auto val="1"/>
        <c:lblAlgn val="ctr"/>
        <c:lblOffset val="100"/>
        <c:noMultiLvlLbl val="0"/>
      </c:catAx>
      <c:valAx>
        <c:axId val="12591628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4243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95361875637107E-2"/>
          <c:y val="0.92945555755433884"/>
          <c:w val="0.96906772682826359"/>
          <c:h val="6.585648148148148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Movimento de aeronaves no Aeroporto Zumbi dos Palmares - 2010-2014</a:t>
            </a:r>
          </a:p>
        </c:rich>
      </c:tx>
      <c:layout>
        <c:manualLayout>
          <c:xMode val="edge"/>
          <c:yMode val="edge"/>
          <c:x val="0.20441106014271154"/>
          <c:y val="0"/>
        </c:manualLayout>
      </c:layout>
      <c:overlay val="0"/>
    </c:title>
    <c:autoTitleDeleted val="0"/>
    <c:view3D>
      <c:rotX val="10"/>
      <c:rotY val="30"/>
      <c:depthPercent val="70"/>
      <c:rAngAx val="1"/>
    </c:view3D>
    <c:floor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13500000" scaled="1"/>
          <a:tileRect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3688073394495406E-2"/>
          <c:y val="0.10498922902494331"/>
          <c:w val="0.9358685015290521"/>
          <c:h val="0.74934353741496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'4.2.3.1-4.2.3.5 transp áereo'!$B$3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9272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088087974882788E-3"/>
                  <c:y val="8.6737832667958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264263924648389E-3"/>
                  <c:y val="8.6737832667958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áereo'!$B$4:$B$5</c:f>
              <c:numCache>
                <c:formatCode>#,##0</c:formatCode>
                <c:ptCount val="2"/>
                <c:pt idx="0">
                  <c:v>11298</c:v>
                </c:pt>
                <c:pt idx="1">
                  <c:v>11300</c:v>
                </c:pt>
              </c:numCache>
            </c:numRef>
          </c:val>
        </c:ser>
        <c:ser>
          <c:idx val="1"/>
          <c:order val="1"/>
          <c:tx>
            <c:strRef>
              <c:f>'4.2.3.1-4.2.3.5 transp áereo'!$C$3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53735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088087974882788E-3"/>
                  <c:y val="8.673783266795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176175949765575E-3"/>
                  <c:y val="8.6737832667958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áereo'!$C$4:$C$5</c:f>
              <c:numCache>
                <c:formatCode>#,##0</c:formatCode>
                <c:ptCount val="2"/>
                <c:pt idx="0">
                  <c:v>10115</c:v>
                </c:pt>
                <c:pt idx="1">
                  <c:v>10113</c:v>
                </c:pt>
              </c:numCache>
            </c:numRef>
          </c:val>
        </c:ser>
        <c:ser>
          <c:idx val="2"/>
          <c:order val="2"/>
          <c:tx>
            <c:strRef>
              <c:f>'4.2.3.1-4.2.3.5 transp áereo'!$D$3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088087974882788E-3"/>
                  <c:y val="8.673783266795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176175949765575E-3"/>
                  <c:y val="8.6737307302526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áereo'!$D$4:$D$5</c:f>
              <c:numCache>
                <c:formatCode>#,##0</c:formatCode>
                <c:ptCount val="2"/>
                <c:pt idx="0">
                  <c:v>10056</c:v>
                </c:pt>
                <c:pt idx="1">
                  <c:v>10039</c:v>
                </c:pt>
              </c:numCache>
            </c:numRef>
          </c:val>
        </c:ser>
        <c:ser>
          <c:idx val="3"/>
          <c:order val="3"/>
          <c:tx>
            <c:strRef>
              <c:f>'4.2.3.1-4.2.3.5 transp áereo'!$E$3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176175949765575E-3"/>
                  <c:y val="8.6737832667958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264263924648389E-3"/>
                  <c:y val="8.6737832667958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áereo'!$E$4:$E$5</c:f>
              <c:numCache>
                <c:formatCode>#,##0</c:formatCode>
                <c:ptCount val="2"/>
                <c:pt idx="0">
                  <c:v>11794</c:v>
                </c:pt>
                <c:pt idx="1">
                  <c:v>11791</c:v>
                </c:pt>
              </c:numCache>
            </c:numRef>
          </c:val>
        </c:ser>
        <c:ser>
          <c:idx val="4"/>
          <c:order val="4"/>
          <c:tx>
            <c:strRef>
              <c:f>'4.2.3.1-4.2.3.5 transp áereo'!$F$3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264263924648389E-3"/>
                  <c:y val="8.6737832667958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4404398744139E-2"/>
                  <c:y val="0.10008211461687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'4.2.3.1-4.2.3.5 transp áereo'!$A$4:$A$5</c:f>
              <c:strCache>
                <c:ptCount val="2"/>
                <c:pt idx="0">
                  <c:v>Pouso </c:v>
                </c:pt>
                <c:pt idx="1">
                  <c:v>Decolagem</c:v>
                </c:pt>
              </c:strCache>
            </c:strRef>
          </c:cat>
          <c:val>
            <c:numRef>
              <c:f>'4.2.3.1-4.2.3.5 transp áereo'!$F$4:$F$5</c:f>
              <c:numCache>
                <c:formatCode>#,##0</c:formatCode>
                <c:ptCount val="2"/>
                <c:pt idx="0">
                  <c:v>10243</c:v>
                </c:pt>
                <c:pt idx="1">
                  <c:v>10233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26065280"/>
        <c:axId val="126079360"/>
        <c:axId val="0"/>
      </c:bar3DChart>
      <c:catAx>
        <c:axId val="1260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6079360"/>
        <c:crosses val="autoZero"/>
        <c:auto val="1"/>
        <c:lblAlgn val="ctr"/>
        <c:lblOffset val="100"/>
        <c:noMultiLvlLbl val="0"/>
      </c:catAx>
      <c:valAx>
        <c:axId val="12607936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6065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1819795225715654E-2"/>
          <c:y val="0.92393864362203748"/>
          <c:w val="0.85968228960882587"/>
          <c:h val="7.303980243580887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55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ahoma" pitchFamily="34" charset="0"/>
                <a:cs typeface="Times New Roman" panose="02020603050405020304" pitchFamily="18" charset="0"/>
              </a:defRPr>
            </a:pPr>
            <a:r>
              <a:rPr lang="en-US" sz="550"/>
              <a:t>Passageiros transportados </a:t>
            </a:r>
            <a:r>
              <a:rPr lang="en-US" sz="550" b="1" i="0" baseline="0">
                <a:effectLst/>
              </a:rPr>
              <a:t>(mil pessoas) </a:t>
            </a:r>
            <a:r>
              <a:rPr lang="en-US" sz="550"/>
              <a:t>em Alagoas - 2010-2014 </a:t>
            </a:r>
          </a:p>
        </c:rich>
      </c:tx>
      <c:layout>
        <c:manualLayout>
          <c:xMode val="edge"/>
          <c:yMode val="edge"/>
          <c:x val="0.25564184866438744"/>
          <c:y val="8.7105624142661195E-3"/>
        </c:manualLayout>
      </c:layout>
      <c:overlay val="0"/>
    </c:title>
    <c:autoTitleDeleted val="0"/>
    <c:view3D>
      <c:rotX val="15"/>
      <c:rotY val="20"/>
      <c:depthPercent val="4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0034406270175852E-2"/>
          <c:y val="0.11187517146776406"/>
          <c:w val="0.93996559372982413"/>
          <c:h val="0.764619341563786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92725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8B3331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BE4946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D07C7A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rgbClr val="F0D5D4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-3.235779259725046E-3"/>
                  <c:y val="0.1300251155796579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5779259725046E-3"/>
                  <c:y val="0.113771976132200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35779259725046E-3"/>
                  <c:y val="0.12189854585592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5779259725046E-3"/>
                  <c:y val="0.12189854585592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71558519450092E-3"/>
                  <c:y val="0.12189854585592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'4.2.4 transp ferr'!$B$4:$B$8</c:f>
              <c:numCache>
                <c:formatCode>#,##0</c:formatCode>
                <c:ptCount val="5"/>
                <c:pt idx="0">
                  <c:v>1266</c:v>
                </c:pt>
                <c:pt idx="1">
                  <c:v>837</c:v>
                </c:pt>
                <c:pt idx="2">
                  <c:v>1612</c:v>
                </c:pt>
                <c:pt idx="3">
                  <c:v>2211</c:v>
                </c:pt>
                <c:pt idx="4">
                  <c:v>2681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4326272"/>
        <c:axId val="124327808"/>
        <c:axId val="0"/>
      </c:bar3DChart>
      <c:catAx>
        <c:axId val="1243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432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7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432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550">
                <a:latin typeface="Times New Roman" panose="02020603050405020304" pitchFamily="18" charset="0"/>
                <a:cs typeface="Times New Roman" panose="02020603050405020304" pitchFamily="18" charset="0"/>
              </a:rPr>
              <a:t> População residente, por cor ou raça, em Alagoas - 2010-2014</a:t>
            </a:r>
          </a:p>
        </c:rich>
      </c:tx>
      <c:layout>
        <c:manualLayout>
          <c:xMode val="edge"/>
          <c:yMode val="edge"/>
          <c:x val="0.28368479817205916"/>
          <c:y val="9.1752663717095482E-3"/>
        </c:manualLayout>
      </c:layout>
      <c:overlay val="0"/>
    </c:title>
    <c:autoTitleDeleted val="0"/>
    <c:view3D>
      <c:rotX val="20"/>
      <c:rotY val="30"/>
      <c:depthPercent val="70"/>
      <c:rAngAx val="1"/>
    </c:view3D>
    <c:floor>
      <c:thickness val="0"/>
      <c:spPr>
        <a:ln w="6350">
          <a:solidFill>
            <a:srgbClr val="3379CD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9.973549367212424E-2"/>
          <c:y val="0.11885654507150931"/>
          <c:w val="0.80001319474940669"/>
          <c:h val="0.7565939099350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'2.4 pop por cor ou raça'!$C$3</c:f>
              <c:strCache>
                <c:ptCount val="1"/>
                <c:pt idx="0">
                  <c:v>Branca                                                                          </c:v>
                </c:pt>
              </c:strCache>
            </c:strRef>
          </c:tx>
          <c:spPr>
            <a:solidFill>
              <a:srgbClr val="233C5B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'2.4 pop por cor ou raça'!$C$4:$C$8</c:f>
              <c:numCache>
                <c:formatCode>###\ ###\ ###\ ##0;\-###\ ###\ ###\ ##0;"-"</c:formatCode>
                <c:ptCount val="5"/>
                <c:pt idx="0">
                  <c:v>986326</c:v>
                </c:pt>
                <c:pt idx="1">
                  <c:v>912030</c:v>
                </c:pt>
                <c:pt idx="2">
                  <c:v>898842</c:v>
                </c:pt>
                <c:pt idx="3">
                  <c:v>872276</c:v>
                </c:pt>
                <c:pt idx="4">
                  <c:v>943529</c:v>
                </c:pt>
              </c:numCache>
            </c:numRef>
          </c:val>
        </c:ser>
        <c:ser>
          <c:idx val="1"/>
          <c:order val="1"/>
          <c:tx>
            <c:strRef>
              <c:f>'2.4 pop por cor ou raça'!$D$3</c:f>
              <c:strCache>
                <c:ptCount val="1"/>
                <c:pt idx="0">
                  <c:v>Preta                                                                           </c:v>
                </c:pt>
              </c:strCache>
            </c:strRef>
          </c:tx>
          <c:spPr>
            <a:solidFill>
              <a:srgbClr val="30527C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'2.4 pop por cor ou raça'!$D$4:$D$8</c:f>
              <c:numCache>
                <c:formatCode>###\ ###\ ###\ ##0;\-###\ ###\ ###\ ##0;"-"</c:formatCode>
                <c:ptCount val="5"/>
                <c:pt idx="0">
                  <c:v>205154</c:v>
                </c:pt>
                <c:pt idx="1">
                  <c:v>295764</c:v>
                </c:pt>
                <c:pt idx="2">
                  <c:v>189552</c:v>
                </c:pt>
                <c:pt idx="3">
                  <c:v>262124</c:v>
                </c:pt>
                <c:pt idx="4">
                  <c:v>220190</c:v>
                </c:pt>
              </c:numCache>
            </c:numRef>
          </c:val>
        </c:ser>
        <c:ser>
          <c:idx val="2"/>
          <c:order val="2"/>
          <c:tx>
            <c:strRef>
              <c:f>'2.4 pop por cor ou raça'!$E$3</c:f>
              <c:strCache>
                <c:ptCount val="1"/>
                <c:pt idx="0">
                  <c:v>Parda                                                                           </c:v>
                </c:pt>
              </c:strCache>
            </c:strRef>
          </c:tx>
          <c:spPr>
            <a:solidFill>
              <a:srgbClr val="477BB9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'2.4 pop por cor ou raça'!$E$4:$E$8</c:f>
              <c:numCache>
                <c:formatCode>###\ ###\ ###\ ##0;\-###\ ###\ ###\ ##0;"-"</c:formatCode>
                <c:ptCount val="5"/>
                <c:pt idx="0">
                  <c:v>1877818</c:v>
                </c:pt>
                <c:pt idx="1">
                  <c:v>1951143</c:v>
                </c:pt>
                <c:pt idx="2">
                  <c:v>2112615</c:v>
                </c:pt>
                <c:pt idx="3">
                  <c:v>2151423</c:v>
                </c:pt>
                <c:pt idx="4">
                  <c:v>2152108</c:v>
                </c:pt>
              </c:numCache>
            </c:numRef>
          </c:val>
        </c:ser>
        <c:ser>
          <c:idx val="3"/>
          <c:order val="3"/>
          <c:tx>
            <c:strRef>
              <c:f>'2.4 pop por cor ou raça'!$F$3</c:f>
              <c:strCache>
                <c:ptCount val="1"/>
                <c:pt idx="0">
                  <c:v>Amarela                                                                         </c:v>
                </c:pt>
              </c:strCache>
            </c:strRef>
          </c:tx>
          <c:spPr>
            <a:solidFill>
              <a:srgbClr val="7DA1CD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'2.4 pop por cor ou raça'!$F$4:$F$8</c:f>
              <c:numCache>
                <c:formatCode>###\ ###\ ###\ ##0;\-###\ ###\ ###\ ##0;"-"</c:formatCode>
                <c:ptCount val="5"/>
                <c:pt idx="0">
                  <c:v>36684</c:v>
                </c:pt>
                <c:pt idx="1">
                  <c:v>20718</c:v>
                </c:pt>
                <c:pt idx="2">
                  <c:v>2355</c:v>
                </c:pt>
                <c:pt idx="3">
                  <c:v>8475</c:v>
                </c:pt>
                <c:pt idx="4">
                  <c:v>2393</c:v>
                </c:pt>
              </c:numCache>
            </c:numRef>
          </c:val>
        </c:ser>
        <c:ser>
          <c:idx val="4"/>
          <c:order val="4"/>
          <c:tx>
            <c:strRef>
              <c:f>'2.4 pop por cor ou raça'!$G$3</c:f>
              <c:strCache>
                <c:ptCount val="1"/>
                <c:pt idx="0">
                  <c:v>Indígena                                                                        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cat>
            <c:numRef>
              <c:f>'2.4 pop por cor ou raça'!$A$4:$A$8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'2.4 pop por cor ou raça'!$G$4:$G$8</c:f>
              <c:numCache>
                <c:formatCode>###\ ###\ ###\ ##0;\-###\ ###\ ###\ ##0;"-"</c:formatCode>
                <c:ptCount val="5"/>
                <c:pt idx="0">
                  <c:v>14509</c:v>
                </c:pt>
                <c:pt idx="1">
                  <c:v>4604</c:v>
                </c:pt>
                <c:pt idx="2">
                  <c:v>4120</c:v>
                </c:pt>
                <c:pt idx="3">
                  <c:v>11502</c:v>
                </c:pt>
                <c:pt idx="4">
                  <c:v>7780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05093760"/>
        <c:axId val="105099648"/>
        <c:axId val="0"/>
      </c:bar3DChart>
      <c:catAx>
        <c:axId val="1050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5099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5099648"/>
        <c:scaling>
          <c:orientation val="minMax"/>
        </c:scaling>
        <c:delete val="0"/>
        <c:axPos val="l"/>
        <c:numFmt formatCode="###\ ###\ ###\ ##0;\-###\ ###\ ###\ ##0;&quot;-&quot;" sourceLinked="1"/>
        <c:majorTickMark val="out"/>
        <c:minorTickMark val="none"/>
        <c:tickLblPos val="nextTo"/>
        <c:spPr>
          <a:noFill/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5093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8941195230327363"/>
          <c:y val="0.22064236111111113"/>
          <c:w val="0.10149309542707687"/>
          <c:h val="0.62942708333333341"/>
        </c:manualLayout>
      </c:layout>
      <c:overlay val="1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500">
          <a:latin typeface="Tahoma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76" footer="0.49212598500000776"/>
    <c:pageSetup paperSize="9" orientation="landscape" horizontalDpi="-3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Número de telefonia fixa em Alagoas, posição dezembro – 2010-2014</a:t>
            </a:r>
          </a:p>
        </c:rich>
      </c:tx>
      <c:layout>
        <c:manualLayout>
          <c:xMode val="edge"/>
          <c:yMode val="edge"/>
          <c:x val="0.24648547400611623"/>
          <c:y val="7.9345238095238114E-3"/>
        </c:manualLayout>
      </c:layout>
      <c:overlay val="0"/>
    </c:title>
    <c:autoTitleDeleted val="0"/>
    <c:view3D>
      <c:rotX val="20"/>
      <c:rotY val="30"/>
      <c:depthPercent val="7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1210754332313969E-2"/>
          <c:y val="0.11966997354497357"/>
          <c:w val="0.92892373630426639"/>
          <c:h val="0.721324074074074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'4.3.1-4.3.3 telefonia'!$B$4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025229357798167E-3"/>
                  <c:y val="1.7041661494902601E-2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607033639143731E-3"/>
                  <c:y val="0.22346511627906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829255861365968E-3"/>
                  <c:y val="0.19784948320413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07033639143731E-3"/>
                  <c:y val="0.21394056847545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041284403669705E-3"/>
                  <c:y val="1.7041661494902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telefonia'!$B$5:$B$8</c:f>
              <c:numCache>
                <c:formatCode>#,##0</c:formatCode>
                <c:ptCount val="4"/>
                <c:pt idx="0">
                  <c:v>16064</c:v>
                </c:pt>
                <c:pt idx="1">
                  <c:v>311222</c:v>
                </c:pt>
                <c:pt idx="2">
                  <c:v>188753</c:v>
                </c:pt>
                <c:pt idx="3">
                  <c:v>172689</c:v>
                </c:pt>
              </c:numCache>
            </c:numRef>
          </c:val>
        </c:ser>
        <c:ser>
          <c:idx val="1"/>
          <c:order val="1"/>
          <c:tx>
            <c:strRef>
              <c:f>'4.3.1-4.3.3 telefonia'!$C$4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3126911314984714E-3"/>
                  <c:y val="2.0416020671834626E-2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637359836901122E-3"/>
                  <c:y val="0.21043281653746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095310907237545E-3"/>
                  <c:y val="0.19465804295974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2617227319062187E-3"/>
                  <c:y val="0.211699704454650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588175331294635E-3"/>
                  <c:y val="0.21037796929146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telefonia'!$C$5:$C$8</c:f>
              <c:numCache>
                <c:formatCode>#,##0</c:formatCode>
                <c:ptCount val="4"/>
                <c:pt idx="0">
                  <c:v>12855</c:v>
                </c:pt>
                <c:pt idx="1">
                  <c:v>300593</c:v>
                </c:pt>
                <c:pt idx="2">
                  <c:v>181034</c:v>
                </c:pt>
                <c:pt idx="3">
                  <c:v>168179</c:v>
                </c:pt>
              </c:numCache>
            </c:numRef>
          </c:val>
        </c:ser>
        <c:ser>
          <c:idx val="2"/>
          <c:order val="2"/>
          <c:tx>
            <c:strRef>
              <c:f>'4.3.1-4.3.3 telefonia'!$D$4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4594801223241604E-3"/>
                  <c:y val="2.008527131782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991335372069318E-3"/>
                  <c:y val="0.208463801565283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991335372069318E-3"/>
                  <c:y val="0.216984632312734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835626911314988E-3"/>
                  <c:y val="0.218305696544367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272680937818549E-3"/>
                  <c:y val="0.21698396138117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telefonia'!$D$5:$D$8</c:f>
              <c:numCache>
                <c:formatCode>#,##0</c:formatCode>
                <c:ptCount val="4"/>
                <c:pt idx="0">
                  <c:v>13487</c:v>
                </c:pt>
                <c:pt idx="1">
                  <c:v>295273</c:v>
                </c:pt>
                <c:pt idx="2">
                  <c:v>177458</c:v>
                </c:pt>
                <c:pt idx="3">
                  <c:v>163971</c:v>
                </c:pt>
              </c:numCache>
            </c:numRef>
          </c:val>
        </c:ser>
        <c:ser>
          <c:idx val="3"/>
          <c:order val="3"/>
          <c:tx>
            <c:strRef>
              <c:f>'4.3.1-4.3.3 telefonia'!$E$4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8.5272680937818549E-3"/>
                  <c:y val="2.33210594315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353720693170237E-3"/>
                  <c:y val="0.2188988000389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5568297655453634E-3"/>
                  <c:y val="0.21169903352309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275229357798174E-3"/>
                  <c:y val="0.211699704454650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881243628950043E-3"/>
                  <c:y val="0.211699704454650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telefonia'!$E$5:$E$8</c:f>
              <c:numCache>
                <c:formatCode>#,##0</c:formatCode>
                <c:ptCount val="4"/>
                <c:pt idx="0">
                  <c:v>13124</c:v>
                </c:pt>
                <c:pt idx="1">
                  <c:v>290562</c:v>
                </c:pt>
                <c:pt idx="2">
                  <c:v>162036</c:v>
                </c:pt>
                <c:pt idx="3">
                  <c:v>148912</c:v>
                </c:pt>
              </c:numCache>
            </c:numRef>
          </c:val>
        </c:ser>
        <c:ser>
          <c:idx val="4"/>
          <c:order val="4"/>
          <c:tx>
            <c:strRef>
              <c:f>'4.3.1-4.3.3 telefonia'!$F$4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/>
          </c:spPr>
          <c:invertIfNegative val="0"/>
          <c:dLbls>
            <c:dLbl>
              <c:idx val="0"/>
              <c:layout>
                <c:manualLayout>
                  <c:x val="6.4729867482161071E-3"/>
                  <c:y val="1.640826873385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0.22971576227390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215116279069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364933741081715E-3"/>
                  <c:y val="0.205103359173126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telefonia'!$A$5:$A$8</c:f>
              <c:strCache>
                <c:ptCount val="4"/>
                <c:pt idx="0">
                  <c:v>De uso Público </c:v>
                </c:pt>
                <c:pt idx="1">
                  <c:v>De acesso fixo instalado</c:v>
                </c:pt>
                <c:pt idx="2">
                  <c:v>De acesso fixo em serviço</c:v>
                </c:pt>
                <c:pt idx="3">
                  <c:v>De acesso fixo individual</c:v>
                </c:pt>
              </c:strCache>
            </c:strRef>
          </c:cat>
          <c:val>
            <c:numRef>
              <c:f>'4.3.1-4.3.3 telefonia'!$F$5:$F$8</c:f>
              <c:numCache>
                <c:formatCode>#,##0</c:formatCode>
                <c:ptCount val="4"/>
                <c:pt idx="0">
                  <c:v>13450</c:v>
                </c:pt>
                <c:pt idx="1">
                  <c:v>290119</c:v>
                </c:pt>
                <c:pt idx="2">
                  <c:v>143562</c:v>
                </c:pt>
                <c:pt idx="3">
                  <c:v>130112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10"/>
        <c:shape val="box"/>
        <c:axId val="123887616"/>
        <c:axId val="123889152"/>
        <c:axId val="0"/>
      </c:bar3DChart>
      <c:catAx>
        <c:axId val="1238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crossAx val="123889152"/>
        <c:crosses val="autoZero"/>
        <c:auto val="1"/>
        <c:lblAlgn val="ctr"/>
        <c:lblOffset val="100"/>
        <c:noMultiLvlLbl val="0"/>
      </c:catAx>
      <c:valAx>
        <c:axId val="12388915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3887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8786952089704"/>
          <c:y val="0.91868281653746775"/>
          <c:w val="0.71166921508664638"/>
          <c:h val="6.49089147286821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Quantidade de Acessos/Plano de Serviço, em Alagoas, posição dezembro – 2010-2014</a:t>
            </a:r>
          </a:p>
        </c:rich>
      </c:tx>
      <c:layout>
        <c:manualLayout>
          <c:xMode val="edge"/>
          <c:yMode val="edge"/>
          <c:x val="0.16466106014271151"/>
          <c:y val="7.3495370370370372E-3"/>
        </c:manualLayout>
      </c:layout>
      <c:overlay val="0"/>
    </c:title>
    <c:autoTitleDeleted val="0"/>
    <c:view3D>
      <c:rotX val="15"/>
      <c:rotY val="30"/>
      <c:depthPercent val="7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9.1199031600407737E-2"/>
          <c:y val="0.11105439814814813"/>
          <c:w val="0.90880096839959235"/>
          <c:h val="0.72927951388888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'4.3.1-4.3.3 telefonia'!$B$27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2.5825688073394496E-3"/>
                  <c:y val="0.22653530092592591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055555555555558E-3"/>
                  <c:y val="1.2281828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92048929663608E-2"/>
                  <c:y val="0.23185191528899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457186544342534E-3"/>
                  <c:y val="0.208586538777387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8575433231397743E-3"/>
                  <c:y val="0.1862379810512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telefonia'!$B$29:$B$30</c:f>
              <c:numCache>
                <c:formatCode>#,##0</c:formatCode>
                <c:ptCount val="2"/>
                <c:pt idx="0">
                  <c:v>2533613</c:v>
                </c:pt>
                <c:pt idx="1">
                  <c:v>265343</c:v>
                </c:pt>
              </c:numCache>
            </c:numRef>
          </c:val>
        </c:ser>
        <c:ser>
          <c:idx val="1"/>
          <c:order val="1"/>
          <c:tx>
            <c:strRef>
              <c:f>'4.3.1-4.3.3 telefonia'!$C$27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5.818807339449541E-3"/>
                  <c:y val="0.22875231481481481"/>
                </c:manualLayout>
              </c:layout>
              <c:spPr/>
              <c:txPr>
                <a:bodyPr rot="-5400000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055555555555558E-3"/>
                  <c:y val="1.6432291666666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389143730886852E-2"/>
                  <c:y val="-4.6996494619922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528542303771662E-2"/>
                  <c:y val="-6.532700456591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38888888889011E-2"/>
                  <c:y val="2.749869780057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telefonia'!$C$29:$C$30</c:f>
              <c:numCache>
                <c:formatCode>#,##0</c:formatCode>
                <c:ptCount val="2"/>
                <c:pt idx="0">
                  <c:v>3101616</c:v>
                </c:pt>
                <c:pt idx="1">
                  <c:v>349692</c:v>
                </c:pt>
              </c:numCache>
            </c:numRef>
          </c:val>
        </c:ser>
        <c:ser>
          <c:idx val="2"/>
          <c:order val="2"/>
          <c:tx>
            <c:strRef>
              <c:f>'4.3.1-4.3.3 telefonia'!$D$27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0.23518518518518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7.3495370370371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telefonia'!$D$29:$D$30</c:f>
              <c:numCache>
                <c:formatCode>#,##0</c:formatCode>
                <c:ptCount val="2"/>
                <c:pt idx="0">
                  <c:v>3359835</c:v>
                </c:pt>
                <c:pt idx="1">
                  <c:v>377172</c:v>
                </c:pt>
              </c:numCache>
            </c:numRef>
          </c:val>
        </c:ser>
        <c:ser>
          <c:idx val="3"/>
          <c:order val="3"/>
          <c:tx>
            <c:strRef>
              <c:f>'4.3.1-4.3.3 telefonia'!$E$27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64933741080536E-3"/>
                  <c:y val="0.227835648148148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094801223241607E-3"/>
                  <c:y val="1.4698495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telefonia'!$E$29:$E$30</c:f>
              <c:numCache>
                <c:formatCode>#,##0</c:formatCode>
                <c:ptCount val="2"/>
                <c:pt idx="0">
                  <c:v>3554925</c:v>
                </c:pt>
                <c:pt idx="1">
                  <c:v>433905</c:v>
                </c:pt>
              </c:numCache>
            </c:numRef>
          </c:val>
        </c:ser>
        <c:ser>
          <c:idx val="4"/>
          <c:order val="4"/>
          <c:tx>
            <c:strRef>
              <c:f>'4.3.1-4.3.3 telefonia'!$F$27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661E-3"/>
                  <c:y val="0.21313657407407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226E-3"/>
                  <c:y val="7.3495370370370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'4.3.1-4.3.3 telefonia'!$A$29:$A$30</c:f>
              <c:strCache>
                <c:ptCount val="2"/>
                <c:pt idx="0">
                  <c:v>Pré-Pago</c:v>
                </c:pt>
                <c:pt idx="1">
                  <c:v>Pós-Pago</c:v>
                </c:pt>
              </c:strCache>
            </c:strRef>
          </c:cat>
          <c:val>
            <c:numRef>
              <c:f>'4.3.1-4.3.3 telefonia'!$F$29:$F$30</c:f>
              <c:numCache>
                <c:formatCode>#,##0</c:formatCode>
                <c:ptCount val="2"/>
                <c:pt idx="0">
                  <c:v>3702513</c:v>
                </c:pt>
                <c:pt idx="1">
                  <c:v>471753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90"/>
        <c:shape val="box"/>
        <c:axId val="127413632"/>
        <c:axId val="127448192"/>
        <c:axId val="0"/>
      </c:bar3DChart>
      <c:catAx>
        <c:axId val="127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crossAx val="127448192"/>
        <c:crosses val="autoZero"/>
        <c:auto val="1"/>
        <c:lblAlgn val="ctr"/>
        <c:lblOffset val="100"/>
        <c:noMultiLvlLbl val="0"/>
      </c:catAx>
      <c:valAx>
        <c:axId val="12744819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7413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870208970438332"/>
          <c:y val="0.9158096064814818"/>
          <c:w val="0.61457441386340483"/>
          <c:h val="6.21417824074074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 b="1"/>
            </a:pPr>
            <a:r>
              <a:rPr lang="pt-BR" sz="550" b="1"/>
              <a:t>Serviço móvel pessoal, por operadora, em Alagoas - Dez/ 2010-2014</a:t>
            </a:r>
          </a:p>
        </c:rich>
      </c:tx>
      <c:layout>
        <c:manualLayout>
          <c:xMode val="edge"/>
          <c:yMode val="edge"/>
          <c:x val="0.23786009174311926"/>
          <c:y val="9.0455840455840493E-3"/>
        </c:manualLayout>
      </c:layout>
      <c:overlay val="0"/>
    </c:title>
    <c:autoTitleDeleted val="0"/>
    <c:view3D>
      <c:rotX val="15"/>
      <c:rotY val="40"/>
      <c:depthPercent val="7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3347604485219162E-2"/>
          <c:y val="0.11798504273504273"/>
          <c:w val="0.91665239551478084"/>
          <c:h val="0.71820995670995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'4.3.1-4.3.3 telefonia'!$B$51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67E-3"/>
                  <c:y val="0.23518518518518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0.25870370370370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4445022045092E-3"/>
                  <c:y val="0.26115223665223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33E-3"/>
                  <c:y val="2.4004329004329007E-2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5331294597354E-3"/>
                  <c:y val="0.220399437412095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telefonia'!$B$53,'4.3.1-4.3.3 telefonia'!$B$55:$B$57)</c:f>
              <c:numCache>
                <c:formatCode>#,##0</c:formatCode>
                <c:ptCount val="4"/>
                <c:pt idx="0">
                  <c:v>875286</c:v>
                </c:pt>
                <c:pt idx="1">
                  <c:v>672499</c:v>
                </c:pt>
                <c:pt idx="2">
                  <c:v>1095555</c:v>
                </c:pt>
                <c:pt idx="3">
                  <c:v>155616</c:v>
                </c:pt>
              </c:numCache>
            </c:numRef>
          </c:val>
        </c:ser>
        <c:ser>
          <c:idx val="1"/>
          <c:order val="1"/>
          <c:tx>
            <c:strRef>
              <c:f>'4.3.1-4.3.3 telefonia'!$C$51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7448484848484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0.2273456790123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7012136031368E-3"/>
                  <c:y val="0.24699567099567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33E-3"/>
                  <c:y val="2.708225108225109E-2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5467E-3"/>
                  <c:y val="0.219506172839506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telefonia'!$C$53,'4.3.1-4.3.3 telefonia'!$C$55:$C$57)</c:f>
              <c:numCache>
                <c:formatCode>#,##0</c:formatCode>
                <c:ptCount val="4"/>
                <c:pt idx="0">
                  <c:v>1076860</c:v>
                </c:pt>
                <c:pt idx="1">
                  <c:v>845715</c:v>
                </c:pt>
                <c:pt idx="2">
                  <c:v>1259970</c:v>
                </c:pt>
                <c:pt idx="3">
                  <c:v>268763</c:v>
                </c:pt>
              </c:numCache>
            </c:numRef>
          </c:val>
        </c:ser>
        <c:ser>
          <c:idx val="2"/>
          <c:order val="2"/>
          <c:tx>
            <c:strRef>
              <c:f>'4.3.1-4.3.3 telefonia'!$D$51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1229E-3"/>
                  <c:y val="0.26654320987654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333E-3"/>
                  <c:y val="0.25284880450070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457158076465E-3"/>
                  <c:y val="0.26002741702741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5331294597354E-3"/>
                  <c:y val="1.7720779220779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718144750254851E-3"/>
                  <c:y val="0.19013291139240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telefonia'!$D$53,'4.3.1-4.3.3 telefonia'!$D$55:$D$57)</c:f>
              <c:numCache>
                <c:formatCode>#,##0</c:formatCode>
                <c:ptCount val="4"/>
                <c:pt idx="0">
                  <c:v>1248356</c:v>
                </c:pt>
                <c:pt idx="1">
                  <c:v>946662</c:v>
                </c:pt>
                <c:pt idx="2">
                  <c:v>1068056</c:v>
                </c:pt>
                <c:pt idx="3">
                  <c:v>473933</c:v>
                </c:pt>
              </c:numCache>
            </c:numRef>
          </c:val>
        </c:ser>
        <c:ser>
          <c:idx val="3"/>
          <c:order val="3"/>
          <c:tx>
            <c:strRef>
              <c:f>'4.3.1-4.3.3 telefonia'!$E$51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0662589194698E-3"/>
                  <c:y val="0.2458751803751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333E-3"/>
                  <c:y val="0.239885281385281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23518518518518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211009174333E-3"/>
                  <c:y val="1.65952380952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34E-3"/>
                  <c:y val="0.22734567901234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telefonia'!$E$53,'4.3.1-4.3.3 telefonia'!$E$55:$E$57)</c:f>
              <c:numCache>
                <c:formatCode>#,##0</c:formatCode>
                <c:ptCount val="4"/>
                <c:pt idx="0">
                  <c:v>1266634</c:v>
                </c:pt>
                <c:pt idx="1">
                  <c:v>894558</c:v>
                </c:pt>
                <c:pt idx="2">
                  <c:v>1297585</c:v>
                </c:pt>
                <c:pt idx="3">
                  <c:v>530053</c:v>
                </c:pt>
              </c:numCache>
            </c:numRef>
          </c:val>
        </c:ser>
        <c:ser>
          <c:idx val="4"/>
          <c:order val="4"/>
          <c:tx>
            <c:strRef>
              <c:f>'4.3.1-4.3.3 telefonia'!$F$51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29867482161071E-3"/>
                  <c:y val="0.23823953823953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661E-3"/>
                  <c:y val="0.24740259740259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29867482161071E-3"/>
                  <c:y val="0.20158730158730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727319062182634E-3"/>
                  <c:y val="1.8326118326118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('4.3.1-4.3.3 telefonia'!$A$53,'4.3.1-4.3.3 telefonia'!$A$55:$A$57)</c:f>
              <c:strCache>
                <c:ptCount val="4"/>
                <c:pt idx="0">
                  <c:v>CLARO</c:v>
                </c:pt>
                <c:pt idx="1">
                  <c:v>OI</c:v>
                </c:pt>
                <c:pt idx="2">
                  <c:v>TIM</c:v>
                </c:pt>
                <c:pt idx="3">
                  <c:v>VIVO</c:v>
                </c:pt>
              </c:strCache>
            </c:strRef>
          </c:cat>
          <c:val>
            <c:numRef>
              <c:f>('4.3.1-4.3.3 telefonia'!$F$53,'4.3.1-4.3.3 telefonia'!$F$55:$F$57)</c:f>
              <c:numCache>
                <c:formatCode>#,##0</c:formatCode>
                <c:ptCount val="4"/>
                <c:pt idx="0">
                  <c:v>1295541</c:v>
                </c:pt>
                <c:pt idx="1">
                  <c:v>910678</c:v>
                </c:pt>
                <c:pt idx="2">
                  <c:v>1375257</c:v>
                </c:pt>
                <c:pt idx="3">
                  <c:v>592785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40"/>
        <c:shape val="box"/>
        <c:axId val="127487360"/>
        <c:axId val="127530112"/>
        <c:axId val="0"/>
      </c:bar3DChart>
      <c:catAx>
        <c:axId val="1274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crossAx val="127530112"/>
        <c:crosses val="autoZero"/>
        <c:auto val="1"/>
        <c:lblAlgn val="ctr"/>
        <c:lblOffset val="100"/>
        <c:noMultiLvlLbl val="0"/>
      </c:catAx>
      <c:valAx>
        <c:axId val="1275301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7487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36824668705407"/>
          <c:y val="0.91313780663780664"/>
          <c:w val="0.61457441386340483"/>
          <c:h val="8.686219336219337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 b="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58" footer="0.31496062000000558"/>
    <c:pageSetup paperSize="70"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Transferências constitucionais, por tipo, para o Estado de Alagoas - 2010-2014</a:t>
            </a:r>
          </a:p>
        </c:rich>
      </c:tx>
      <c:layout>
        <c:manualLayout>
          <c:xMode val="edge"/>
          <c:yMode val="edge"/>
          <c:x val="0.1968965341488278"/>
          <c:y val="0"/>
        </c:manualLayout>
      </c:layout>
      <c:overlay val="0"/>
    </c:title>
    <c:autoTitleDeleted val="0"/>
    <c:view3D>
      <c:rotX val="15"/>
      <c:rotY val="30"/>
      <c:depthPercent val="9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9.1814220183486256E-2"/>
          <c:y val="0.10418692293726033"/>
          <c:w val="0.90818577981651361"/>
          <c:h val="0.74325295318023743"/>
        </c:manualLayout>
      </c:layout>
      <c:bar3DChart>
        <c:barDir val="col"/>
        <c:grouping val="clustered"/>
        <c:varyColors val="0"/>
        <c:ser>
          <c:idx val="5"/>
          <c:order val="0"/>
          <c:tx>
            <c:strRef>
              <c:f>' 4.4.2 Transf. consti.'!$B$12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434770494495E-3"/>
                  <c:y val="0.25228446563369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1927855727887E-3"/>
                  <c:y val="0.21624382768602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882214495934781E-2"/>
                  <c:y val="-7.2081275895340283E-3"/>
                </c:manualLayout>
              </c:layout>
              <c:spPr/>
              <c:txPr>
                <a:bodyPr rot="-5400000" vert="horz"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162438276860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883251035813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5467E-3"/>
                  <c:y val="0.20182757250695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consti.'!$C$11:$E$11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consti.'!$C$12:$E$12</c:f>
              <c:numCache>
                <c:formatCode>_(* #,##0_);_(* \(#,##0\);_(* "-"??_);_(@_)</c:formatCode>
                <c:ptCount val="3"/>
                <c:pt idx="0">
                  <c:v>1023407</c:v>
                </c:pt>
                <c:pt idx="1">
                  <c:v>907448</c:v>
                </c:pt>
                <c:pt idx="2">
                  <c:v>14436</c:v>
                </c:pt>
              </c:numCache>
            </c:numRef>
          </c:val>
        </c:ser>
        <c:ser>
          <c:idx val="0"/>
          <c:order val="1"/>
          <c:tx>
            <c:strRef>
              <c:f>' 4.4.2 Transf. consti.'!$B$14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53C39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440863762364346E-3"/>
                  <c:y val="0.266700720812758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4428991869556E-3"/>
                  <c:y val="0.25228446563369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882214495934781E-2"/>
                  <c:y val="-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29806E-3"/>
                  <c:y val="0.23066008286508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consti.'!$C$11:$E$11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consti.'!$C$14:$E$14</c:f>
              <c:numCache>
                <c:formatCode>_(* #,##0_);_(* \(#,##0\);_(* "-"??_);_(@_)</c:formatCode>
                <c:ptCount val="3"/>
                <c:pt idx="0">
                  <c:v>1263295</c:v>
                </c:pt>
                <c:pt idx="1">
                  <c:v>1189989</c:v>
                </c:pt>
                <c:pt idx="2">
                  <c:v>17957</c:v>
                </c:pt>
              </c:numCache>
            </c:numRef>
          </c:val>
        </c:ser>
        <c:ser>
          <c:idx val="1"/>
          <c:order val="2"/>
          <c:tx>
            <c:strRef>
              <c:f>' 4.4.2 Transf. consti.'!$B$15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7636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440863762364043E-3"/>
                  <c:y val="0.25949259322322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4428991869556E-3"/>
                  <c:y val="0.266700720812758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882214495934781E-2"/>
                  <c:y val="-2.162438276860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2081275895340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6595E-3"/>
                  <c:y val="0.23066008286508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consti.'!$C$11:$E$11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consti.'!$C$15:$E$15</c:f>
              <c:numCache>
                <c:formatCode>_(* #,##0_);_(* \(#,##0\);_(* "-"??_);_(@_)</c:formatCode>
                <c:ptCount val="3"/>
                <c:pt idx="0">
                  <c:v>1303111</c:v>
                </c:pt>
                <c:pt idx="1">
                  <c:v>1244442</c:v>
                </c:pt>
                <c:pt idx="2">
                  <c:v>7987</c:v>
                </c:pt>
              </c:numCache>
            </c:numRef>
          </c:val>
        </c:ser>
        <c:ser>
          <c:idx val="2"/>
          <c:order val="3"/>
          <c:tx>
            <c:strRef>
              <c:f>' 4.4.2 Transf. consti.'!$B$16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0A9A8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657567749624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350662589195E-3"/>
                  <c:y val="0.277040952035511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058657395121737E-2"/>
                  <c:y val="-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441625517906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2081275895340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5467E-3"/>
                  <c:y val="0.20182757250695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consti.'!$C$11:$E$11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consti.'!$C$16:$E$16</c:f>
              <c:numCache>
                <c:formatCode>_(* #,##0_);_(* \(#,##0\);_(* "-"??_);_(@_)</c:formatCode>
                <c:ptCount val="3"/>
                <c:pt idx="0">
                  <c:v>1399946</c:v>
                </c:pt>
                <c:pt idx="1">
                  <c:v>1338762</c:v>
                </c:pt>
                <c:pt idx="2">
                  <c:v>4581</c:v>
                </c:pt>
              </c:numCache>
            </c:numRef>
          </c:val>
        </c:ser>
        <c:ser>
          <c:idx val="3"/>
          <c:order val="4"/>
          <c:tx>
            <c:strRef>
              <c:f>' 4.4.2 Transf. consti.'!$B$17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4806320081549482E-3"/>
                  <c:y val="0.24726462511010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6350662589195E-3"/>
                  <c:y val="0.25134082940394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35100294308693E-2"/>
                  <c:y val="-2.162438276860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7.2081275895340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2081275895340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676328502416595E-3"/>
                  <c:y val="0.1657869345592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4.4.2 Transf. consti.'!$C$11:$E$11</c:f>
              <c:strCache>
                <c:ptCount val="3"/>
                <c:pt idx="0">
                  <c:v>FPM</c:v>
                </c:pt>
                <c:pt idx="1">
                  <c:v>FUNDEB</c:v>
                </c:pt>
                <c:pt idx="2">
                  <c:v>Outros</c:v>
                </c:pt>
              </c:strCache>
            </c:strRef>
          </c:cat>
          <c:val>
            <c:numRef>
              <c:f>' 4.4.2 Transf. consti.'!$C$17:$E$17</c:f>
              <c:numCache>
                <c:formatCode>_(* #,##0_);_(* \(#,##0\);_(* "-"??_);_(@_)</c:formatCode>
                <c:ptCount val="3"/>
                <c:pt idx="0">
                  <c:v>1462423.0401599999</c:v>
                </c:pt>
                <c:pt idx="1">
                  <c:v>1442017.1693399998</c:v>
                </c:pt>
                <c:pt idx="2">
                  <c:v>4052.8765000000003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20"/>
        <c:shape val="box"/>
        <c:axId val="127233408"/>
        <c:axId val="125658240"/>
        <c:axId val="0"/>
      </c:bar3DChart>
      <c:catAx>
        <c:axId val="1272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5658240"/>
        <c:crosses val="autoZero"/>
        <c:auto val="1"/>
        <c:lblAlgn val="ctr"/>
        <c:lblOffset val="100"/>
        <c:noMultiLvlLbl val="0"/>
      </c:catAx>
      <c:valAx>
        <c:axId val="12565824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7233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7260416666666683E-2"/>
          <c:y val="0.92453333333333321"/>
          <c:w val="0.80862896825396813"/>
          <c:h val="7.546666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Imposto sobre a circulação de mercadorias e serviços, fundo de participação dos Estados e Municípios, de Alagoas – 2010-2014</a:t>
            </a:r>
          </a:p>
        </c:rich>
      </c:tx>
      <c:layout>
        <c:manualLayout>
          <c:xMode val="edge"/>
          <c:yMode val="edge"/>
          <c:x val="0.1302848990146685"/>
          <c:y val="0"/>
        </c:manualLayout>
      </c:layout>
      <c:overlay val="0"/>
    </c:title>
    <c:autoTitleDeleted val="0"/>
    <c:view3D>
      <c:rotX val="15"/>
      <c:rotY val="30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rgbClr val="FF9900">
                <a:gamma/>
                <a:tint val="0"/>
                <a:invGamma/>
              </a:srgbClr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3324777233556066E-2"/>
          <c:y val="0.16174008537470996"/>
          <c:w val="0.91667522276644409"/>
          <c:h val="0.6797513151602107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'4.4.3 icms fpe'!$A$5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67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0934E-3"/>
                  <c:y val="0.24541062801932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1693916676777E-3"/>
                  <c:y val="0.2337545388525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34E-3"/>
                  <c:y val="0.18405797101449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34E-3"/>
                  <c:y val="0.1380434782608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fpe'!$B$5:$D$5</c:f>
              <c:numCache>
                <c:formatCode>#,##0</c:formatCode>
                <c:ptCount val="3"/>
                <c:pt idx="0">
                  <c:v>2080200</c:v>
                </c:pt>
                <c:pt idx="1">
                  <c:v>1623441</c:v>
                </c:pt>
                <c:pt idx="2">
                  <c:v>1023407.32152</c:v>
                </c:pt>
              </c:numCache>
            </c:numRef>
          </c:val>
        </c:ser>
        <c:ser>
          <c:idx val="0"/>
          <c:order val="1"/>
          <c:tx>
            <c:strRef>
              <c:f>'4.4.3 icms fpe'!$A$6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34E-3"/>
                  <c:y val="0.26074879227053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0.26074879227053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34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34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0241545893728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fpe'!$B$6:$D$6</c:f>
              <c:numCache>
                <c:formatCode>#,##0</c:formatCode>
                <c:ptCount val="3"/>
                <c:pt idx="0">
                  <c:v>2272831</c:v>
                </c:pt>
                <c:pt idx="1">
                  <c:v>1999768</c:v>
                </c:pt>
                <c:pt idx="2">
                  <c:v>1263295</c:v>
                </c:pt>
              </c:numCache>
            </c:numRef>
          </c:val>
        </c:ser>
        <c:ser>
          <c:idx val="1"/>
          <c:order val="2"/>
          <c:tx>
            <c:strRef>
              <c:f>'4.4.3 icms fpe'!$A$7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34E-3"/>
                  <c:y val="0.2377415458937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0241545893172E-3"/>
                  <c:y val="0.26074879227053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34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34E-3"/>
                  <c:y val="0.26074879227053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6595E-3"/>
                  <c:y val="0.25307971014492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fpe'!$B$7:$D$7</c:f>
              <c:numCache>
                <c:formatCode>#,##0</c:formatCode>
                <c:ptCount val="3"/>
                <c:pt idx="0">
                  <c:v>2453754</c:v>
                </c:pt>
                <c:pt idx="1">
                  <c:v>2061932</c:v>
                </c:pt>
                <c:pt idx="2">
                  <c:v>1303111</c:v>
                </c:pt>
              </c:numCache>
            </c:numRef>
          </c:val>
        </c:ser>
        <c:ser>
          <c:idx val="2"/>
          <c:order val="3"/>
          <c:tx>
            <c:strRef>
              <c:f>'4.4.3 icms fpe'!$A$8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56069629242757E-3"/>
                  <c:y val="0.25194395734807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56069629242757E-3"/>
                  <c:y val="0.26993995430150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1213925848672E-3"/>
                  <c:y val="0.26993995430150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fpe'!$B$8:$D$8</c:f>
              <c:numCache>
                <c:formatCode>#,##0</c:formatCode>
                <c:ptCount val="3"/>
                <c:pt idx="0">
                  <c:v>2731181</c:v>
                </c:pt>
                <c:pt idx="1">
                  <c:v>2217507</c:v>
                </c:pt>
                <c:pt idx="2">
                  <c:v>1399946</c:v>
                </c:pt>
              </c:numCache>
            </c:numRef>
          </c:val>
        </c:ser>
        <c:ser>
          <c:idx val="4"/>
          <c:order val="4"/>
          <c:tx>
            <c:strRef>
              <c:f>'4.4.3 icms fpe'!$A$9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56069629242757E-3"/>
                  <c:y val="0.21595196344120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56069629242757E-3"/>
                  <c:y val="0.26993995430150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4712139258485532E-3"/>
                  <c:y val="0.26094195582478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'4.4.3 icms fpe'!$B$4:$D$4</c:f>
              <c:strCache>
                <c:ptCount val="3"/>
                <c:pt idx="0">
                  <c:v>ICMS</c:v>
                </c:pt>
                <c:pt idx="1">
                  <c:v>FPE</c:v>
                </c:pt>
                <c:pt idx="2">
                  <c:v>FPM</c:v>
                </c:pt>
              </c:strCache>
            </c:strRef>
          </c:cat>
          <c:val>
            <c:numRef>
              <c:f>'4.4.3 icms fpe'!$B$9:$D$9</c:f>
              <c:numCache>
                <c:formatCode>#,##0</c:formatCode>
                <c:ptCount val="3"/>
                <c:pt idx="0">
                  <c:v>2927851</c:v>
                </c:pt>
                <c:pt idx="1">
                  <c:v>2416442.2552399999</c:v>
                </c:pt>
                <c:pt idx="2">
                  <c:v>1529545.82452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5705216"/>
        <c:axId val="125764352"/>
        <c:axId val="0"/>
      </c:bar3DChart>
      <c:catAx>
        <c:axId val="12570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576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6435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5705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157716731527422"/>
          <c:y val="0.92033876811594195"/>
          <c:w val="0.89842283268472589"/>
          <c:h val="7.966133517544327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Receita arrecadada, por categoria econômica, em Alagoas - 2010-2014</a:t>
            </a:r>
          </a:p>
        </c:rich>
      </c:tx>
      <c:layout>
        <c:manualLayout>
          <c:xMode val="edge"/>
          <c:yMode val="edge"/>
          <c:x val="0.10395805961962828"/>
          <c:y val="1.4166322298344129E-3"/>
        </c:manualLayout>
      </c:layout>
      <c:overlay val="0"/>
    </c:title>
    <c:autoTitleDeleted val="0"/>
    <c:view3D>
      <c:rotX val="15"/>
      <c:rotY val="30"/>
      <c:depthPercent val="9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5856578947368424"/>
          <c:y val="0.16873490750286149"/>
          <c:w val="0.84143421052631584"/>
          <c:h val="0.672801328876609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'4.4.4-4.4.5 receita despesa'!$A$4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89083820662797E-3"/>
                  <c:y val="0.28520038765918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68852124443537E-2"/>
                  <c:y val="1.5690756785668461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45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890838206627692E-3"/>
                  <c:y val="0.2762878755448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78167641325538E-2"/>
                  <c:y val="0.29411289977353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890838206627692E-3"/>
                  <c:y val="0.28520038765918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450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despesa'!$B$4:$C$4</c:f>
              <c:numCache>
                <c:formatCode>#,##0</c:formatCode>
                <c:ptCount val="2"/>
                <c:pt idx="0">
                  <c:v>4962135</c:v>
                </c:pt>
                <c:pt idx="1">
                  <c:v>800290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378024669311328E-2"/>
                  <c:y val="0.24696046006686509"/>
                </c:manualLayout>
              </c:layout>
              <c:spPr/>
              <c:txPr>
                <a:bodyPr rot="-5400000" vert="horz"/>
                <a:lstStyle/>
                <a:p>
                  <a:pPr>
                    <a:defRPr sz="45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57864459099202E-2"/>
                  <c:y val="1.8097649496162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567037003966991E-2"/>
                  <c:y val="9.3207490321983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857864459099202E-2"/>
                  <c:y val="2.7828185314844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37704248887073E-2"/>
                  <c:y val="1.8914458908681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45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despesa'!$B$5:$C$5</c:f>
              <c:numCache>
                <c:formatCode>#,##0</c:formatCode>
                <c:ptCount val="2"/>
                <c:pt idx="0">
                  <c:v>5494310</c:v>
                </c:pt>
                <c:pt idx="1">
                  <c:v>217754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8397897878768E-3"/>
                  <c:y val="0.26328628271556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59679579575748E-2"/>
                  <c:y val="8.7762094238522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despesa'!$B$6:$C$6</c:f>
              <c:numCache>
                <c:formatCode>#,##0</c:formatCode>
                <c:ptCount val="2"/>
                <c:pt idx="0">
                  <c:v>5754879</c:v>
                </c:pt>
                <c:pt idx="1">
                  <c:v>388959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8397897879367E-3"/>
                  <c:y val="0.26328628271556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625E-2"/>
                  <c:y val="3.5104837695408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despesa'!$B$7:$C$7</c:f>
              <c:numCache>
                <c:formatCode>#,##0</c:formatCode>
                <c:ptCount val="2"/>
                <c:pt idx="0">
                  <c:v>6242241</c:v>
                </c:pt>
                <c:pt idx="1">
                  <c:v>1068565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959679579575691E-2"/>
                  <c:y val="0.26328628271556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747E-2"/>
                  <c:y val="8.776209423852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despesa'!$B$3:$C$3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despesa'!$B$8:$C$8</c:f>
              <c:numCache>
                <c:formatCode>#,##0</c:formatCode>
                <c:ptCount val="2"/>
                <c:pt idx="0">
                  <c:v>6807684</c:v>
                </c:pt>
                <c:pt idx="1">
                  <c:v>1002105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7294848"/>
        <c:axId val="127325312"/>
        <c:axId val="0"/>
      </c:bar3DChart>
      <c:catAx>
        <c:axId val="1272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C00000"/>
            </a:solidFill>
          </a:ln>
        </c:spPr>
        <c:crossAx val="127325312"/>
        <c:crosses val="autoZero"/>
        <c:auto val="1"/>
        <c:lblAlgn val="ctr"/>
        <c:lblOffset val="100"/>
        <c:noMultiLvlLbl val="0"/>
      </c:catAx>
      <c:valAx>
        <c:axId val="12732531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7294848"/>
        <c:crosses val="autoZero"/>
        <c:crossBetween val="between"/>
        <c:majorUnit val="2000000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46260494661785534"/>
          <c:y val="0.89420590507596598"/>
          <c:w val="0.53105909664910667"/>
          <c:h val="0.10074742898526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Receitas e despesas, em Alagoas - 2010-2014</a:t>
            </a:r>
          </a:p>
        </c:rich>
      </c:tx>
      <c:layout>
        <c:manualLayout>
          <c:xMode val="edge"/>
          <c:yMode val="edge"/>
          <c:x val="0.33220871559633031"/>
          <c:y val="3.7235125540014555E-2"/>
        </c:manualLayout>
      </c:layout>
      <c:overlay val="0"/>
    </c:title>
    <c:autoTitleDeleted val="0"/>
    <c:view3D>
      <c:rotX val="10"/>
      <c:rotY val="30"/>
      <c:depthPercent val="7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339820875000864E-2"/>
          <c:y val="0.14592925274819288"/>
          <c:w val="0.84221304791029561"/>
          <c:h val="0.738631250267334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'4.4.4-4.4.5 receita despesa'!$B$40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6850358601848334E-17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29986819133229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despesa'!$C$39:$D$39</c:f>
              <c:strCache>
                <c:ptCount val="2"/>
                <c:pt idx="0">
                  <c:v>Receita arrecadada</c:v>
                </c:pt>
                <c:pt idx="1">
                  <c:v>Despesas realizadas</c:v>
                </c:pt>
              </c:strCache>
            </c:strRef>
          </c:cat>
          <c:val>
            <c:numRef>
              <c:f>'4.4.4-4.4.5 receita despesa'!$C$40:$D$40</c:f>
              <c:numCache>
                <c:formatCode>#,##0</c:formatCode>
                <c:ptCount val="2"/>
                <c:pt idx="0">
                  <c:v>5762425</c:v>
                </c:pt>
                <c:pt idx="1">
                  <c:v>5677216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despesa'!$B$41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9104853864605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009644732022958E-3"/>
                  <c:y val="0.30868784401853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26458958058731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despesa'!$C$39:$D$39</c:f>
              <c:strCache>
                <c:ptCount val="2"/>
                <c:pt idx="0">
                  <c:v>Receita arrecadada</c:v>
                </c:pt>
                <c:pt idx="1">
                  <c:v>Despesas realizadas</c:v>
                </c:pt>
              </c:strCache>
            </c:strRef>
          </c:cat>
          <c:val>
            <c:numRef>
              <c:f>'4.4.4-4.4.5 receita despesa'!$C$41:$D$41</c:f>
              <c:numCache>
                <c:formatCode>#,##0</c:formatCode>
                <c:ptCount val="2"/>
                <c:pt idx="0">
                  <c:v>5712064</c:v>
                </c:pt>
                <c:pt idx="1">
                  <c:v>5792812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despesa'!$B$42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2384584020018268E-3"/>
                  <c:y val="0.34766243209718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84584020018268E-3"/>
                  <c:y val="0.315069079088070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despesa'!$C$39:$D$39</c:f>
              <c:strCache>
                <c:ptCount val="2"/>
                <c:pt idx="0">
                  <c:v>Receita arrecadada</c:v>
                </c:pt>
                <c:pt idx="1">
                  <c:v>Despesas realizadas</c:v>
                </c:pt>
              </c:strCache>
            </c:strRef>
          </c:cat>
          <c:val>
            <c:numRef>
              <c:f>'4.4.4-4.4.5 receita despesa'!$C$42:$D$42</c:f>
              <c:numCache>
                <c:formatCode>#,##0</c:formatCode>
                <c:ptCount val="2"/>
                <c:pt idx="0">
                  <c:v>6143838</c:v>
                </c:pt>
                <c:pt idx="1">
                  <c:v>5934573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despesa'!$B$43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34766243209718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84584020018268E-3"/>
                  <c:y val="0.33679798109414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despesa'!$C$39:$D$39</c:f>
              <c:strCache>
                <c:ptCount val="2"/>
                <c:pt idx="0">
                  <c:v>Receita arrecadada</c:v>
                </c:pt>
                <c:pt idx="1">
                  <c:v>Despesas realizadas</c:v>
                </c:pt>
              </c:strCache>
            </c:strRef>
          </c:cat>
          <c:val>
            <c:numRef>
              <c:f>'4.4.4-4.4.5 receita despesa'!$C$43:$D$43</c:f>
              <c:numCache>
                <c:formatCode>#,##0</c:formatCode>
                <c:ptCount val="2"/>
                <c:pt idx="0">
                  <c:v>7310806</c:v>
                </c:pt>
                <c:pt idx="1">
                  <c:v>7092908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despesa'!$B$44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32593353009110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384584020018268E-3"/>
                  <c:y val="0.33679798109414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despesa'!$C$39:$D$39</c:f>
              <c:strCache>
                <c:ptCount val="2"/>
                <c:pt idx="0">
                  <c:v>Receita arrecadada</c:v>
                </c:pt>
                <c:pt idx="1">
                  <c:v>Despesas realizadas</c:v>
                </c:pt>
              </c:strCache>
            </c:strRef>
          </c:cat>
          <c:val>
            <c:numRef>
              <c:f>'4.4.4-4.4.5 receita despesa'!$C$44:$D$44</c:f>
              <c:numCache>
                <c:formatCode>#,##0</c:formatCode>
                <c:ptCount val="2"/>
                <c:pt idx="0">
                  <c:v>7809789</c:v>
                </c:pt>
                <c:pt idx="1">
                  <c:v>8154608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8135168"/>
        <c:axId val="128136704"/>
        <c:axId val="0"/>
      </c:bar3DChart>
      <c:catAx>
        <c:axId val="12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rgbClr val="C00000"/>
            </a:solidFill>
          </a:ln>
        </c:spPr>
        <c:crossAx val="128136704"/>
        <c:crosses val="autoZero"/>
        <c:auto val="1"/>
        <c:lblAlgn val="ctr"/>
        <c:lblOffset val="100"/>
        <c:noMultiLvlLbl val="0"/>
      </c:catAx>
      <c:valAx>
        <c:axId val="12813670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8135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943807339449578"/>
          <c:y val="0.21712733649856714"/>
          <c:w val="8.0852446483180462E-2"/>
          <c:h val="0.6670559048718938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Despesas realizadas, por categoria econômica, em Alagoas - 2010-2014</a:t>
            </a:r>
          </a:p>
        </c:rich>
      </c:tx>
      <c:layout>
        <c:manualLayout>
          <c:xMode val="edge"/>
          <c:yMode val="edge"/>
          <c:x val="0.12987741877877979"/>
          <c:y val="1.4166322298344129E-3"/>
        </c:manualLayout>
      </c:layout>
      <c:overlay val="0"/>
    </c:title>
    <c:autoTitleDeleted val="0"/>
    <c:view3D>
      <c:rotX val="15"/>
      <c:rotY val="30"/>
      <c:depthPercent val="90"/>
      <c:rAngAx val="1"/>
    </c:view3D>
    <c:floor>
      <c:thickness val="0"/>
      <c:spPr>
        <a:gradFill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</a:gradFill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5856578947368424"/>
          <c:y val="0.16873490750286149"/>
          <c:w val="0.84143421052631584"/>
          <c:h val="0.672801328876609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'4.4.4-4.4.5 receita despesa'!$A$16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89083820662797E-3"/>
                  <c:y val="0.28520038765918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68852124443537E-2"/>
                  <c:y val="1.5690756785668461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45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890838206627692E-3"/>
                  <c:y val="0.2762878755448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78167641325538E-2"/>
                  <c:y val="0.29411289977353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890838206627692E-3"/>
                  <c:y val="0.285200387659188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450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despesa'!$B$16:$C$16</c:f>
              <c:numCache>
                <c:formatCode>#,##0</c:formatCode>
                <c:ptCount val="2"/>
                <c:pt idx="0">
                  <c:v>4408229</c:v>
                </c:pt>
                <c:pt idx="1">
                  <c:v>1268987</c:v>
                </c:pt>
              </c:numCache>
            </c:numRef>
          </c:val>
        </c:ser>
        <c:ser>
          <c:idx val="1"/>
          <c:order val="1"/>
          <c:tx>
            <c:strRef>
              <c:f>'4.4.4-4.4.5 receita despesa'!$A$17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378024669311328E-2"/>
                  <c:y val="0.24696046006686509"/>
                </c:manualLayout>
              </c:layout>
              <c:spPr/>
              <c:txPr>
                <a:bodyPr rot="-5400000" vert="horz"/>
                <a:lstStyle/>
                <a:p>
                  <a:pPr>
                    <a:defRPr sz="45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57864459099202E-2"/>
                  <c:y val="1.8097649496162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567037003966991E-2"/>
                  <c:y val="9.3207490321983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857864459099202E-2"/>
                  <c:y val="2.7828185314844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37704248887073E-2"/>
                  <c:y val="1.8914458908681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45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despesa'!$B$17:$C$17</c:f>
              <c:numCache>
                <c:formatCode>#,##0</c:formatCode>
                <c:ptCount val="2"/>
                <c:pt idx="0">
                  <c:v>4727877</c:v>
                </c:pt>
                <c:pt idx="1">
                  <c:v>1064935</c:v>
                </c:pt>
              </c:numCache>
            </c:numRef>
          </c:val>
        </c:ser>
        <c:ser>
          <c:idx val="2"/>
          <c:order val="2"/>
          <c:tx>
            <c:strRef>
              <c:f>'4.4.4-4.4.5 receita despesa'!$A$18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8397897878768E-3"/>
                  <c:y val="0.26328628271556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59679579575748E-2"/>
                  <c:y val="8.7762094238522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despesa'!$B$18:$C$18</c:f>
              <c:numCache>
                <c:formatCode>#,##0</c:formatCode>
                <c:ptCount val="2"/>
                <c:pt idx="0">
                  <c:v>4950961</c:v>
                </c:pt>
                <c:pt idx="1">
                  <c:v>983612</c:v>
                </c:pt>
              </c:numCache>
            </c:numRef>
          </c:val>
        </c:ser>
        <c:ser>
          <c:idx val="3"/>
          <c:order val="3"/>
          <c:tx>
            <c:strRef>
              <c:f>'4.4.4-4.4.5 receita despesa'!$A$19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4798397897879367E-3"/>
                  <c:y val="0.26328628271556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625E-2"/>
                  <c:y val="3.5104837695408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despesa'!$B$19:$C$19</c:f>
              <c:numCache>
                <c:formatCode>#,##0</c:formatCode>
                <c:ptCount val="2"/>
                <c:pt idx="0">
                  <c:v>5754320</c:v>
                </c:pt>
                <c:pt idx="1">
                  <c:v>1338588</c:v>
                </c:pt>
              </c:numCache>
            </c:numRef>
          </c:val>
        </c:ser>
        <c:ser>
          <c:idx val="4"/>
          <c:order val="4"/>
          <c:tx>
            <c:strRef>
              <c:f>'4.4.4-4.4.5 receita despesa'!$A$20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959679579575691E-2"/>
                  <c:y val="0.26328628271556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39519369363747E-2"/>
                  <c:y val="8.776209423852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'4.4.4-4.4.5 receita despesa'!$B$15:$C$15</c:f>
              <c:strCache>
                <c:ptCount val="2"/>
                <c:pt idx="0">
                  <c:v>Corrente</c:v>
                </c:pt>
                <c:pt idx="1">
                  <c:v>de capital</c:v>
                </c:pt>
              </c:strCache>
            </c:strRef>
          </c:cat>
          <c:val>
            <c:numRef>
              <c:f>'4.4.4-4.4.5 receita despesa'!$B$20:$C$20</c:f>
              <c:numCache>
                <c:formatCode>#,##0</c:formatCode>
                <c:ptCount val="2"/>
                <c:pt idx="0">
                  <c:v>6433808</c:v>
                </c:pt>
                <c:pt idx="1">
                  <c:v>1720800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8221184"/>
        <c:axId val="128222720"/>
        <c:axId val="0"/>
      </c:bar3DChart>
      <c:catAx>
        <c:axId val="1282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C00000"/>
            </a:solidFill>
          </a:ln>
        </c:spPr>
        <c:crossAx val="128222720"/>
        <c:crosses val="autoZero"/>
        <c:auto val="1"/>
        <c:lblAlgn val="ctr"/>
        <c:lblOffset val="100"/>
        <c:noMultiLvlLbl val="0"/>
      </c:catAx>
      <c:valAx>
        <c:axId val="12822272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crossAx val="128221184"/>
        <c:crosses val="autoZero"/>
        <c:crossBetween val="between"/>
        <c:majorUnit val="200000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89420590507596598"/>
          <c:w val="0.4918922917968801"/>
          <c:h val="0.10074742898526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Número de agências bancárias operando no Estado de Alagoas –  2010-2014</a:t>
            </a:r>
          </a:p>
        </c:rich>
      </c:tx>
      <c:layout>
        <c:manualLayout>
          <c:xMode val="edge"/>
          <c:yMode val="edge"/>
          <c:x val="0.22781090723751268"/>
          <c:y val="2.1079712851155657E-2"/>
        </c:manualLayout>
      </c:layout>
      <c:overlay val="0"/>
    </c:title>
    <c:autoTitleDeleted val="0"/>
    <c:view3D>
      <c:rotX val="15"/>
      <c:rotY val="30"/>
      <c:depthPercent val="80"/>
      <c:rAngAx val="1"/>
    </c:view3D>
    <c:floor>
      <c:thickness val="0"/>
      <c:spPr>
        <a:noFill/>
        <a:ln w="6350">
          <a:solidFill>
            <a:srgbClr val="C000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  <a:alpha val="51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2">
                <a:lumMod val="20000"/>
                <a:lumOff val="80000"/>
                <a:alpha val="51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3.4800203873598376E-2"/>
          <c:y val="0.15382215029669283"/>
          <c:w val="0.91387920489296637"/>
          <c:h val="0.74314037926884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'4.5.1 agencias bancárias'!$A$5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602322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538815977636E-3"/>
                  <c:y val="0.13365981372591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077631955263E-3"/>
                  <c:y val="0.127353105283488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3077631955862E-3"/>
                  <c:y val="0.1273531052834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638819155359276E-3"/>
                  <c:y val="0.13595690802180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3077631955263E-3"/>
                  <c:y val="0.13825486072363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bancárias'!$B$5:$E$5</c:f>
              <c:numCache>
                <c:formatCode>General</c:formatCode>
                <c:ptCount val="4"/>
                <c:pt idx="0">
                  <c:v>72</c:v>
                </c:pt>
                <c:pt idx="1">
                  <c:v>9</c:v>
                </c:pt>
                <c:pt idx="2">
                  <c:v>38</c:v>
                </c:pt>
                <c:pt idx="3">
                  <c:v>39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'4.5.1 agencias bancárias'!$A$6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83230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538815977636E-3"/>
                  <c:y val="0.11645134984334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077631955263E-3"/>
                  <c:y val="0.11645134984334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538815977636E-3"/>
                  <c:y val="0.11645134984334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077631955263E-3"/>
                  <c:y val="0.12505515258165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3077631955263E-3"/>
                  <c:y val="0.12505515258165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bancárias'!$B$6:$E$6</c:f>
              <c:numCache>
                <c:formatCode>General</c:formatCode>
                <c:ptCount val="4"/>
                <c:pt idx="0">
                  <c:v>63</c:v>
                </c:pt>
                <c:pt idx="1">
                  <c:v>9</c:v>
                </c:pt>
                <c:pt idx="2">
                  <c:v>31</c:v>
                </c:pt>
                <c:pt idx="3">
                  <c:v>72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'4.5.1 agencias bancárias'!$A$7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E4946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3077631955263E-3"/>
                  <c:y val="0.13595690802180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077631955263E-3"/>
                  <c:y val="0.13365981372591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96228033938164E-3"/>
                  <c:y val="0.13365981372591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3077631955263E-3"/>
                  <c:y val="0.1445615691660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3077631956451E-3"/>
                  <c:y val="0.13595604961586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bancárias'!$B$7:$E$7</c:f>
              <c:numCache>
                <c:formatCode>General</c:formatCode>
                <c:ptCount val="4"/>
                <c:pt idx="0">
                  <c:v>71</c:v>
                </c:pt>
                <c:pt idx="1">
                  <c:v>9</c:v>
                </c:pt>
                <c:pt idx="2">
                  <c:v>42</c:v>
                </c:pt>
                <c:pt idx="3">
                  <c:v>73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'4.5.1 agencias bancárias'!$A$8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07C7A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0535447583345E-3"/>
                  <c:y val="0.13595690802180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02961644793289E-3"/>
                  <c:y val="0.12505515258165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638819155359276E-3"/>
                  <c:y val="0.13595690802180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638819155359276E-3"/>
                  <c:y val="0.127353105283488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96228033938164E-3"/>
                  <c:y val="0.12505515258165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bancárias'!$B$8:$E$8</c:f>
              <c:numCache>
                <c:formatCode>General</c:formatCode>
                <c:ptCount val="4"/>
                <c:pt idx="0">
                  <c:v>71</c:v>
                </c:pt>
                <c:pt idx="1">
                  <c:v>11</c:v>
                </c:pt>
                <c:pt idx="2">
                  <c:v>46</c:v>
                </c:pt>
                <c:pt idx="3">
                  <c:v>72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'4.5.1 agencias bancárias'!$A$9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D5D4"/>
            </a:solidFill>
            <a:scene3d>
              <a:camera prst="orthographicFront"/>
              <a:lightRig rig="threePt" dir="t"/>
            </a:scene3d>
            <a:sp3d prstMaterial="matte">
              <a:bevelT w="3810"/>
            </a:sp3d>
          </c:spPr>
          <c:invertIfNegative val="0"/>
          <c:dLbls>
            <c:dLbl>
              <c:idx val="0"/>
              <c:layout>
                <c:manualLayout>
                  <c:x val="9.7094801223241607E-3"/>
                  <c:y val="0.14966329966329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729867482161071E-3"/>
                  <c:y val="0.1175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7094801223241607E-3"/>
                  <c:y val="0.14966329966329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094801223241607E-3"/>
                  <c:y val="0.13897306397306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'4.5.1 agencias bancárias'!$B$4:$E$4</c:f>
              <c:strCache>
                <c:ptCount val="4"/>
                <c:pt idx="0">
                  <c:v>Banco do Brasil</c:v>
                </c:pt>
                <c:pt idx="1">
                  <c:v>Banco do Nordeste do Brasil</c:v>
                </c:pt>
                <c:pt idx="2">
                  <c:v>Caixa Econômica Federal</c:v>
                </c:pt>
                <c:pt idx="3">
                  <c:v>Outras (1)</c:v>
                </c:pt>
              </c:strCache>
            </c:strRef>
          </c:cat>
          <c:val>
            <c:numRef>
              <c:f>'4.5.1 agencias bancárias'!$B$9:$E$9</c:f>
              <c:numCache>
                <c:formatCode>General</c:formatCode>
                <c:ptCount val="4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70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3851520"/>
        <c:axId val="123853056"/>
        <c:axId val="0"/>
      </c:bar3DChart>
      <c:catAx>
        <c:axId val="1238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C00000"/>
            </a:solidFill>
          </a:ln>
        </c:spPr>
        <c:crossAx val="123853056"/>
        <c:crosses val="autoZero"/>
        <c:auto val="1"/>
        <c:lblAlgn val="ctr"/>
        <c:lblOffset val="100"/>
        <c:noMultiLvlLbl val="0"/>
      </c:catAx>
      <c:valAx>
        <c:axId val="12385305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0000"/>
            </a:solidFill>
          </a:ln>
        </c:spPr>
        <c:txPr>
          <a:bodyPr/>
          <a:lstStyle/>
          <a:p>
            <a:pPr>
              <a:defRPr sz="500"/>
            </a:pPr>
            <a:endParaRPr lang="pt-BR"/>
          </a:p>
        </c:txPr>
        <c:crossAx val="123851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85703363914396"/>
          <c:y val="0.24620707070707074"/>
          <c:w val="6.7906472986748248E-2"/>
          <c:h val="0.613598484848485"/>
        </c:manualLayout>
      </c:layout>
      <c:overlay val="0"/>
      <c:txPr>
        <a:bodyPr/>
        <a:lstStyle/>
        <a:p>
          <a:pPr>
            <a:defRPr sz="500"/>
          </a:pPr>
          <a:endParaRPr lang="pt-BR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ferr'!$B$3:$B$3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1266</c:v>
                </c:pt>
                <c:pt idx="1">
                  <c:v>837</c:v>
                </c:pt>
                <c:pt idx="2">
                  <c:v>1612</c:v>
                </c:pt>
                <c:pt idx="3">
                  <c:v>2211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28599168"/>
        <c:axId val="128600704"/>
        <c:axId val="0"/>
      </c:bar3DChart>
      <c:catAx>
        <c:axId val="1285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600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600704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599168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600"/>
            </a:pPr>
            <a:r>
              <a:rPr lang="pt-BR" sz="600"/>
              <a:t>IPC de cidade de Maceió - 2013-2014</a:t>
            </a:r>
          </a:p>
        </c:rich>
      </c:tx>
      <c:layout>
        <c:manualLayout>
          <c:xMode val="edge"/>
          <c:yMode val="edge"/>
          <c:x val="0.328101104150302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29969418960251E-2"/>
          <c:y val="0.11450317460317462"/>
          <c:w val="0.91839041794087672"/>
          <c:h val="0.73508038450237168"/>
        </c:manualLayout>
      </c:layout>
      <c:lineChart>
        <c:grouping val="standard"/>
        <c:varyColors val="0"/>
        <c:ser>
          <c:idx val="0"/>
          <c:order val="0"/>
          <c:tx>
            <c:strRef>
              <c:f>'3.1 ipc'!$B$3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233C5B"/>
              </a:solidFill>
            </a:ln>
          </c:spPr>
          <c:marker>
            <c:symbol val="diamond"/>
            <c:size val="5"/>
            <c:spPr>
              <a:solidFill>
                <a:srgbClr val="233C5B"/>
              </a:solidFill>
              <a:ln>
                <a:solidFill>
                  <a:srgbClr val="233C5B"/>
                </a:solidFill>
              </a:ln>
            </c:spPr>
          </c:marker>
          <c:dLbls>
            <c:dLbl>
              <c:idx val="2"/>
              <c:layout>
                <c:manualLayout>
                  <c:x val="-3.6714528849150226E-2"/>
                  <c:y val="4.3064406349695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803173766090566E-2"/>
                  <c:y val="3.827016065253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758851307620385E-2"/>
                  <c:y val="4.7858652046859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581561473739614E-2"/>
                  <c:y val="4.7858652046859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 ipc'!$B$25:$M$25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'3.1 ipc'!$B$14:$M$14</c:f>
              <c:numCache>
                <c:formatCode>#,##0.00</c:formatCode>
                <c:ptCount val="12"/>
                <c:pt idx="0">
                  <c:v>0.71</c:v>
                </c:pt>
                <c:pt idx="1">
                  <c:v>0.4</c:v>
                </c:pt>
                <c:pt idx="2">
                  <c:v>0.5</c:v>
                </c:pt>
                <c:pt idx="3">
                  <c:v>0.56999999999999995</c:v>
                </c:pt>
                <c:pt idx="4">
                  <c:v>0.4</c:v>
                </c:pt>
                <c:pt idx="5">
                  <c:v>0.28999999999999998</c:v>
                </c:pt>
                <c:pt idx="6">
                  <c:v>0.17</c:v>
                </c:pt>
                <c:pt idx="7">
                  <c:v>0.19</c:v>
                </c:pt>
                <c:pt idx="8">
                  <c:v>0.22</c:v>
                </c:pt>
                <c:pt idx="9">
                  <c:v>0.37</c:v>
                </c:pt>
                <c:pt idx="10">
                  <c:v>0.44</c:v>
                </c:pt>
                <c:pt idx="11">
                  <c:v>0.69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 ipc'!$B$24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477BB9"/>
              </a:solidFill>
            </a:ln>
          </c:spPr>
          <c:marker>
            <c:symbol val="circle"/>
            <c:size val="3"/>
            <c:spPr>
              <a:solidFill>
                <a:srgbClr val="477BB9"/>
              </a:solidFill>
              <a:ln>
                <a:solidFill>
                  <a:srgbClr val="477BB9"/>
                </a:solidFill>
              </a:ln>
            </c:spPr>
          </c:marker>
          <c:dLbls>
            <c:dLbl>
              <c:idx val="2"/>
              <c:layout>
                <c:manualLayout>
                  <c:x val="-3.975885130762042E-2"/>
                  <c:y val="-4.3064028850034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803173766090566E-2"/>
                  <c:y val="-3.8269783152869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8024786058441413E-2"/>
                  <c:y val="-4.3064406349695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758851307620385E-2"/>
                  <c:y val="-3.3475537455705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5847496224560629E-2"/>
                  <c:y val="-3.8269783152869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 ipc'!$B$25:$M$25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'3.1 ipc'!$B$35:$M$35</c:f>
              <c:numCache>
                <c:formatCode>#,##0.00</c:formatCode>
                <c:ptCount val="12"/>
                <c:pt idx="0">
                  <c:v>0.39</c:v>
                </c:pt>
                <c:pt idx="1">
                  <c:v>0.28999999999999998</c:v>
                </c:pt>
                <c:pt idx="2">
                  <c:v>0.8</c:v>
                </c:pt>
                <c:pt idx="3">
                  <c:v>0.4</c:v>
                </c:pt>
                <c:pt idx="4">
                  <c:v>0.33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1.25</c:v>
                </c:pt>
                <c:pt idx="9">
                  <c:v>0.2</c:v>
                </c:pt>
                <c:pt idx="10">
                  <c:v>0.47</c:v>
                </c:pt>
                <c:pt idx="11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0112"/>
        <c:axId val="105051648"/>
      </c:lineChart>
      <c:catAx>
        <c:axId val="1050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50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5164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5050112"/>
        <c:crosses val="autoZero"/>
        <c:crossBetween val="between"/>
      </c:valAx>
      <c:spPr>
        <a:gradFill flip="none" rotWithShape="1">
          <a:gsLst>
            <a:gs pos="200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plotArea>
    <c:legend>
      <c:legendPos val="r"/>
      <c:layout>
        <c:manualLayout>
          <c:xMode val="edge"/>
          <c:yMode val="edge"/>
          <c:x val="0.1978892784387353"/>
          <c:y val="0.93598329345590392"/>
          <c:w val="0.65435433709473412"/>
          <c:h val="6.4016706544096053E-2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5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1266</c:v>
                </c:pt>
                <c:pt idx="1">
                  <c:v>837</c:v>
                </c:pt>
                <c:pt idx="2">
                  <c:v>1612</c:v>
                </c:pt>
                <c:pt idx="3">
                  <c:v>2211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28643456"/>
        <c:axId val="128644992"/>
        <c:axId val="0"/>
      </c:bar3DChart>
      <c:catAx>
        <c:axId val="1286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644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644992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643456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76" footer="0.4921259850000077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28683392"/>
        <c:axId val="128693376"/>
        <c:axId val="0"/>
      </c:bar3DChart>
      <c:catAx>
        <c:axId val="1286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693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693376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683392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98" footer="0.49212598500001398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28801408"/>
        <c:axId val="128803200"/>
        <c:axId val="0"/>
      </c:bar3DChart>
      <c:catAx>
        <c:axId val="1288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803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803200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801408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14" footer="0.4921259850000141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'4.2.4 transp ferr'!$B$3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'4.2.4 transp ferr'!$A$4:$A$7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'4.2.4 transp ferr'!$B$4:$B$7</c:f>
              <c:numCache>
                <c:formatCode>#,##0</c:formatCode>
                <c:ptCount val="4"/>
                <c:pt idx="0">
                  <c:v>1266</c:v>
                </c:pt>
                <c:pt idx="1">
                  <c:v>837</c:v>
                </c:pt>
                <c:pt idx="2">
                  <c:v>1612</c:v>
                </c:pt>
                <c:pt idx="3">
                  <c:v>2211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28837504"/>
        <c:axId val="128839040"/>
        <c:axId val="0"/>
      </c:bar3DChart>
      <c:catAx>
        <c:axId val="128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839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839040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837504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76" footer="0.4921259850000077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"/>
      <c:hPercent val="100"/>
      <c:rotY val="17"/>
      <c:depthPercent val="60"/>
      <c:rAngAx val="1"/>
    </c:view3D>
    <c:floor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18900000" scaled="1"/>
        </a:gradFill>
        <a:ln w="3175">
          <a:solidFill>
            <a:srgbClr val="FF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0000"/>
            </a:gs>
            <a:gs pos="50000">
              <a:srgbClr val="FF0000">
                <a:gamma/>
                <a:tint val="0"/>
                <a:invGamma/>
              </a:srgbClr>
            </a:gs>
            <a:gs pos="100000">
              <a:srgbClr val="FF0000"/>
            </a:gs>
          </a:gsLst>
          <a:lin ang="2700000" scaled="1"/>
        </a:gradFill>
        <a:ln w="12700">
          <a:solidFill>
            <a:srgbClr val="FF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'[1]transp ferr'!$B$4</c:f>
              <c:strCache>
                <c:ptCount val="1"/>
                <c:pt idx="0">
                  <c:v>PASSAGEIROS TRANSPORTADOS (mil pessoas)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00FF">
                      <a:gamma/>
                      <a:tint val="0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CC00">
                      <a:gamma/>
                      <a:tint val="0"/>
                      <a:invGamma/>
                    </a:srgbClr>
                  </a:gs>
                  <a:gs pos="50000">
                    <a:srgbClr val="FFCC00"/>
                  </a:gs>
                  <a:gs pos="100000">
                    <a:srgbClr val="FF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99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99CC00">
                      <a:gamma/>
                      <a:tint val="0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8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FF00">
                      <a:gamma/>
                      <a:tint val="0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tint val="0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FF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'[1]transp ferr'!$A$5:$A$8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'[1]transp ferr'!$B$5:$B$8</c:f>
              <c:numCache>
                <c:formatCode>General</c:formatCode>
                <c:ptCount val="4"/>
                <c:pt idx="0">
                  <c:v>1795</c:v>
                </c:pt>
                <c:pt idx="1">
                  <c:v>1266</c:v>
                </c:pt>
                <c:pt idx="2">
                  <c:v>837</c:v>
                </c:pt>
                <c:pt idx="3">
                  <c:v>1612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80"/>
        <c:shape val="box"/>
        <c:axId val="128763008"/>
        <c:axId val="128764544"/>
        <c:axId val="0"/>
      </c:bar3DChart>
      <c:catAx>
        <c:axId val="1287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764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764544"/>
        <c:scaling>
          <c:orientation val="minMax"/>
          <c:max val="1800000"/>
        </c:scaling>
        <c:delete val="0"/>
        <c:axPos val="l"/>
        <c:majorGridlines>
          <c:spPr>
            <a:ln w="3175">
              <a:solidFill>
                <a:srgbClr val="FF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28763008"/>
        <c:crosses val="autoZero"/>
        <c:crossBetween val="between"/>
        <c:majorUnit val="3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14" footer="0.4921259850000141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Número de matrícula, por tipo de ensino, em Alagoas – 2010-2014</a:t>
            </a:r>
          </a:p>
        </c:rich>
      </c:tx>
      <c:layout>
        <c:manualLayout>
          <c:xMode val="edge"/>
          <c:yMode val="edge"/>
          <c:x val="0.2391495922528033"/>
          <c:y val="1.957484567901235E-2"/>
        </c:manualLayout>
      </c:layout>
      <c:overlay val="0"/>
    </c:title>
    <c:autoTitleDeleted val="0"/>
    <c:view3D>
      <c:rotX val="20"/>
      <c:rotY val="30"/>
      <c:depthPercent val="90"/>
      <c:rAngAx val="1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1093895101069851E-2"/>
          <c:y val="8.9110725308641989E-2"/>
          <c:w val="0.92890610489893"/>
          <c:h val="0.773298996913580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'1.1.1-1.1.3 educ básica'!$B$7</c:f>
              <c:strCache>
                <c:ptCount val="1"/>
                <c:pt idx="0">
                  <c:v>2010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67E-3"/>
                  <c:y val="0.11288888888888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0934E-3"/>
                  <c:y val="0.13640740740740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34E-3"/>
                  <c:y val="0.13170370370370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028985507246405E-3"/>
                  <c:y val="1.4111111111111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28985507246405E-3"/>
                  <c:y val="9.4074074074074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0.11288888888888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básica'!$A$9,'1.1.1-1.1.3 educ básica'!$A$12,'1.1.1-1.1.3 educ básica'!$A$15:$A$18)</c:f>
              <c:strCache>
                <c:ptCount val="6"/>
                <c:pt idx="0">
                  <c:v>Infantil </c:v>
                </c:pt>
                <c:pt idx="1">
                  <c:v>Fundamental</c:v>
                </c:pt>
                <c:pt idx="2">
                  <c:v>Médio</c:v>
                </c:pt>
                <c:pt idx="3">
                  <c:v>Profissional - nível técnico</c:v>
                </c:pt>
                <c:pt idx="4">
                  <c:v>Especial</c:v>
                </c:pt>
                <c:pt idx="5">
                  <c:v>Jovens e adultos</c:v>
                </c:pt>
              </c:strCache>
            </c:strRef>
          </c:cat>
          <c:val>
            <c:numRef>
              <c:f>('1.1.1-1.1.3 educ básica'!$B$9,'1.1.1-1.1.3 educ básica'!$B$12,'1.1.1-1.1.3 educ básica'!$B$15:$B$18)</c:f>
              <c:numCache>
                <c:formatCode>#,##0</c:formatCode>
                <c:ptCount val="6"/>
                <c:pt idx="0">
                  <c:v>99372</c:v>
                </c:pt>
                <c:pt idx="1">
                  <c:v>630640</c:v>
                </c:pt>
                <c:pt idx="2">
                  <c:v>130247</c:v>
                </c:pt>
                <c:pt idx="3">
                  <c:v>3009</c:v>
                </c:pt>
                <c:pt idx="4">
                  <c:v>845</c:v>
                </c:pt>
                <c:pt idx="5">
                  <c:v>98497</c:v>
                </c:pt>
              </c:numCache>
            </c:numRef>
          </c:val>
        </c:ser>
        <c:ser>
          <c:idx val="1"/>
          <c:order val="1"/>
          <c:tx>
            <c:strRef>
              <c:f>'1.1.1-1.1.3 educ básica'!$C$7</c:f>
              <c:strCache>
                <c:ptCount val="1"/>
                <c:pt idx="0">
                  <c:v>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67E-3"/>
                  <c:y val="0.1175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0934E-3"/>
                  <c:y val="0.13640740740740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364070370370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028985507246405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28985507246405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0.11759259259259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básica'!$A$9,'1.1.1-1.1.3 educ básica'!$A$12,'1.1.1-1.1.3 educ básica'!$A$15:$A$18)</c:f>
              <c:strCache>
                <c:ptCount val="6"/>
                <c:pt idx="0">
                  <c:v>Infantil </c:v>
                </c:pt>
                <c:pt idx="1">
                  <c:v>Fundamental</c:v>
                </c:pt>
                <c:pt idx="2">
                  <c:v>Médio</c:v>
                </c:pt>
                <c:pt idx="3">
                  <c:v>Profissional - nível técnico</c:v>
                </c:pt>
                <c:pt idx="4">
                  <c:v>Especial</c:v>
                </c:pt>
                <c:pt idx="5">
                  <c:v>Jovens e adultos</c:v>
                </c:pt>
              </c:strCache>
            </c:strRef>
          </c:cat>
          <c:val>
            <c:numRef>
              <c:f>('1.1.1-1.1.3 educ básica'!$C$9,'1.1.1-1.1.3 educ básica'!$C$12,'1.1.1-1.1.3 educ básica'!$C$15:$C$18)</c:f>
              <c:numCache>
                <c:formatCode>#,##0</c:formatCode>
                <c:ptCount val="6"/>
                <c:pt idx="0">
                  <c:v>104376</c:v>
                </c:pt>
                <c:pt idx="1">
                  <c:v>612764</c:v>
                </c:pt>
                <c:pt idx="2">
                  <c:v>134045</c:v>
                </c:pt>
                <c:pt idx="3">
                  <c:v>4670</c:v>
                </c:pt>
                <c:pt idx="4">
                  <c:v>533</c:v>
                </c:pt>
                <c:pt idx="5">
                  <c:v>110270</c:v>
                </c:pt>
              </c:numCache>
            </c:numRef>
          </c:val>
        </c:ser>
        <c:ser>
          <c:idx val="2"/>
          <c:order val="2"/>
          <c:tx>
            <c:strRef>
              <c:f>'1.1.1-1.1.3 educ básica'!$D$7</c:f>
              <c:strCache>
                <c:ptCount val="1"/>
                <c:pt idx="0">
                  <c:v>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34E-3"/>
                  <c:y val="0.122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0934E-3"/>
                  <c:y val="0.13640740740740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34E-3"/>
                  <c:y val="0.13170333333333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34E-3"/>
                  <c:y val="1.8814814814814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28985507246405E-3"/>
                  <c:y val="9.4074074074074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2062E-3"/>
                  <c:y val="0.11288888888888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básica'!$A$9,'1.1.1-1.1.3 educ básica'!$A$12,'1.1.1-1.1.3 educ básica'!$A$15:$A$18)</c:f>
              <c:strCache>
                <c:ptCount val="6"/>
                <c:pt idx="0">
                  <c:v>Infantil </c:v>
                </c:pt>
                <c:pt idx="1">
                  <c:v>Fundamental</c:v>
                </c:pt>
                <c:pt idx="2">
                  <c:v>Médio</c:v>
                </c:pt>
                <c:pt idx="3">
                  <c:v>Profissional - nível técnico</c:v>
                </c:pt>
                <c:pt idx="4">
                  <c:v>Especial</c:v>
                </c:pt>
                <c:pt idx="5">
                  <c:v>Jovens e adultos</c:v>
                </c:pt>
              </c:strCache>
            </c:strRef>
          </c:cat>
          <c:val>
            <c:numRef>
              <c:f>('1.1.1-1.1.3 educ básica'!$D$9,'1.1.1-1.1.3 educ básica'!$D$12,'1.1.1-1.1.3 educ básica'!$D$15:$D$18)</c:f>
              <c:numCache>
                <c:formatCode>#,##0</c:formatCode>
                <c:ptCount val="6"/>
                <c:pt idx="0">
                  <c:v>110705</c:v>
                </c:pt>
                <c:pt idx="1">
                  <c:v>589647</c:v>
                </c:pt>
                <c:pt idx="2">
                  <c:v>131801</c:v>
                </c:pt>
                <c:pt idx="3">
                  <c:v>9409</c:v>
                </c:pt>
                <c:pt idx="4">
                  <c:v>609</c:v>
                </c:pt>
                <c:pt idx="5">
                  <c:v>103833</c:v>
                </c:pt>
              </c:numCache>
            </c:numRef>
          </c:val>
        </c:ser>
        <c:ser>
          <c:idx val="3"/>
          <c:order val="3"/>
          <c:tx>
            <c:strRef>
              <c:f>'1.1.1-1.1.3 educ básica'!$E$7</c:f>
              <c:strCache>
                <c:ptCount val="1"/>
                <c:pt idx="0">
                  <c:v>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67E-3"/>
                  <c:y val="0.12700000000000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0934E-3"/>
                  <c:y val="0.131703703703703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379E-3"/>
                  <c:y val="0.13170370370370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028985507246405E-3"/>
                  <c:y val="9.4074074074074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28985507246405E-3"/>
                  <c:y val="9.4074074074074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0.112888518518518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básica'!$A$9,'1.1.1-1.1.3 educ básica'!$A$12,'1.1.1-1.1.3 educ básica'!$A$15:$A$18)</c:f>
              <c:strCache>
                <c:ptCount val="6"/>
                <c:pt idx="0">
                  <c:v>Infantil </c:v>
                </c:pt>
                <c:pt idx="1">
                  <c:v>Fundamental</c:v>
                </c:pt>
                <c:pt idx="2">
                  <c:v>Médio</c:v>
                </c:pt>
                <c:pt idx="3">
                  <c:v>Profissional - nível técnico</c:v>
                </c:pt>
                <c:pt idx="4">
                  <c:v>Especial</c:v>
                </c:pt>
                <c:pt idx="5">
                  <c:v>Jovens e adultos</c:v>
                </c:pt>
              </c:strCache>
            </c:strRef>
          </c:cat>
          <c:val>
            <c:numRef>
              <c:f>('1.1.1-1.1.3 educ básica'!$E$9,'1.1.1-1.1.3 educ básica'!$E$12,'1.1.1-1.1.3 educ básica'!$E$15:$E$18)</c:f>
              <c:numCache>
                <c:formatCode>#,##0</c:formatCode>
                <c:ptCount val="6"/>
                <c:pt idx="0">
                  <c:v>114157</c:v>
                </c:pt>
                <c:pt idx="1">
                  <c:v>564168</c:v>
                </c:pt>
                <c:pt idx="2">
                  <c:v>129996</c:v>
                </c:pt>
                <c:pt idx="3">
                  <c:v>4875</c:v>
                </c:pt>
                <c:pt idx="4">
                  <c:v>391</c:v>
                </c:pt>
                <c:pt idx="5">
                  <c:v>100905</c:v>
                </c:pt>
              </c:numCache>
            </c:numRef>
          </c:val>
        </c:ser>
        <c:ser>
          <c:idx val="4"/>
          <c:order val="4"/>
          <c:tx>
            <c:strRef>
              <c:f>'1.1.1-1.1.3 educ básica'!$F$7</c:f>
              <c:strCache>
                <c:ptCount val="1"/>
                <c:pt idx="0">
                  <c:v>2014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67E-3"/>
                  <c:y val="0.12229629629629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0.14111111111111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3170370370370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34E-3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2062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0.117592592592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básica'!$A$9,'1.1.1-1.1.3 educ básica'!$A$12,'1.1.1-1.1.3 educ básica'!$A$15:$A$18)</c:f>
              <c:strCache>
                <c:ptCount val="6"/>
                <c:pt idx="0">
                  <c:v>Infantil </c:v>
                </c:pt>
                <c:pt idx="1">
                  <c:v>Fundamental</c:v>
                </c:pt>
                <c:pt idx="2">
                  <c:v>Médio</c:v>
                </c:pt>
                <c:pt idx="3">
                  <c:v>Profissional - nível técnico</c:v>
                </c:pt>
                <c:pt idx="4">
                  <c:v>Especial</c:v>
                </c:pt>
                <c:pt idx="5">
                  <c:v>Jovens e adultos</c:v>
                </c:pt>
              </c:strCache>
            </c:strRef>
          </c:cat>
          <c:val>
            <c:numRef>
              <c:f>('1.1.1-1.1.3 educ básica'!$F$9,'1.1.1-1.1.3 educ básica'!$F$12,'1.1.1-1.1.3 educ básica'!$F$15:$F$18)</c:f>
              <c:numCache>
                <c:formatCode>#,##0</c:formatCode>
                <c:ptCount val="6"/>
                <c:pt idx="0">
                  <c:v>115829</c:v>
                </c:pt>
                <c:pt idx="1">
                  <c:v>538984</c:v>
                </c:pt>
                <c:pt idx="2">
                  <c:v>127981</c:v>
                </c:pt>
                <c:pt idx="3">
                  <c:v>15927</c:v>
                </c:pt>
                <c:pt idx="4">
                  <c:v>364</c:v>
                </c:pt>
                <c:pt idx="5">
                  <c:v>113655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8417792"/>
        <c:axId val="128419328"/>
        <c:axId val="0"/>
      </c:bar3DChart>
      <c:catAx>
        <c:axId val="128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txPr>
          <a:bodyPr/>
          <a:lstStyle/>
          <a:p>
            <a:pPr>
              <a:defRPr sz="500"/>
            </a:pPr>
            <a:endParaRPr lang="pt-BR"/>
          </a:p>
        </c:txPr>
        <c:crossAx val="128419328"/>
        <c:crosses val="autoZero"/>
        <c:auto val="1"/>
        <c:lblAlgn val="ctr"/>
        <c:lblOffset val="100"/>
        <c:noMultiLvlLbl val="0"/>
      </c:catAx>
      <c:valAx>
        <c:axId val="12841932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txPr>
          <a:bodyPr/>
          <a:lstStyle/>
          <a:p>
            <a:pPr>
              <a:defRPr sz="500"/>
            </a:pPr>
            <a:endParaRPr lang="pt-BR"/>
          </a:p>
        </c:txPr>
        <c:crossAx val="128417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556521739130455E-2"/>
          <c:y val="0.9399471878493505"/>
          <c:w val="0.81163672502102258"/>
          <c:h val="5.1122161828765285E-2"/>
        </c:manualLayout>
      </c:layout>
      <c:overlay val="0"/>
      <c:txPr>
        <a:bodyPr/>
        <a:lstStyle/>
        <a:p>
          <a:pPr>
            <a:defRPr sz="5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45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Número de escolas, por tipo de ensino,  em Alagoas – 2010-2014</a:t>
            </a:r>
          </a:p>
        </c:rich>
      </c:tx>
      <c:layout>
        <c:manualLayout>
          <c:xMode val="edge"/>
          <c:yMode val="edge"/>
          <c:x val="0.22938761467889907"/>
          <c:y val="9.6654589371980709E-3"/>
        </c:manualLayout>
      </c:layout>
      <c:overlay val="0"/>
    </c:title>
    <c:autoTitleDeleted val="0"/>
    <c:view3D>
      <c:rotX val="20"/>
      <c:rotY val="30"/>
      <c:depthPercent val="90"/>
      <c:rAngAx val="1"/>
    </c:view3D>
    <c:floor>
      <c:thickness val="0"/>
      <c:spPr>
        <a:noFill/>
        <a:ln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6.0047655453618773E-2"/>
          <c:y val="7.8014077458624251E-2"/>
          <c:w val="0.93995234454638121"/>
          <c:h val="0.795034219001610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'1.1.1-1.1.3 educ básica'!$B$49</c:f>
              <c:strCache>
                <c:ptCount val="1"/>
                <c:pt idx="0">
                  <c:v>2010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02898550724611E-3"/>
                  <c:y val="2.3737962796817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04447036305999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6031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5467E-3"/>
                  <c:y val="9.020425862790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2028985507246405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352657004830934E-3"/>
                  <c:y val="0.10919462886536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básica'!$A$51:$A$53,'1.1.1-1.1.3 educ básica'!$A$56,'1.1.1-1.1.3 educ básica'!$A$59:$A$62)</c:f>
              <c:strCache>
                <c:ptCount val="8"/>
                <c:pt idx="0">
                  <c:v>Indígena</c:v>
                </c:pt>
                <c:pt idx="1">
                  <c:v>Remanescente de Quilombos</c:v>
                </c:pt>
                <c:pt idx="2">
                  <c:v>Infantil </c:v>
                </c:pt>
                <c:pt idx="3">
                  <c:v>Fundamental</c:v>
                </c:pt>
                <c:pt idx="4">
                  <c:v>Médio</c:v>
                </c:pt>
                <c:pt idx="5">
                  <c:v>Profissional - nível técnico</c:v>
                </c:pt>
                <c:pt idx="6">
                  <c:v>Especial</c:v>
                </c:pt>
                <c:pt idx="7">
                  <c:v>Jovens e adultos</c:v>
                </c:pt>
              </c:strCache>
            </c:strRef>
          </c:cat>
          <c:val>
            <c:numRef>
              <c:f>('1.1.1-1.1.3 educ básica'!$B$51:$B$53,'1.1.1-1.1.3 educ básica'!$B$56,'1.1.1-1.1.3 educ básica'!$B$59:$B$62)</c:f>
              <c:numCache>
                <c:formatCode>#,##0</c:formatCode>
                <c:ptCount val="8"/>
                <c:pt idx="0">
                  <c:v>18</c:v>
                </c:pt>
                <c:pt idx="1">
                  <c:v>24</c:v>
                </c:pt>
                <c:pt idx="2">
                  <c:v>2156</c:v>
                </c:pt>
                <c:pt idx="3">
                  <c:v>2920</c:v>
                </c:pt>
                <c:pt idx="4">
                  <c:v>324</c:v>
                </c:pt>
                <c:pt idx="5">
                  <c:v>16</c:v>
                </c:pt>
                <c:pt idx="6">
                  <c:v>25</c:v>
                </c:pt>
                <c:pt idx="7">
                  <c:v>1328</c:v>
                </c:pt>
              </c:numCache>
            </c:numRef>
          </c:val>
        </c:ser>
        <c:ser>
          <c:idx val="1"/>
          <c:order val="1"/>
          <c:tx>
            <c:strRef>
              <c:f>'1.1.1-1.1.3 educ básica'!$C$49</c:f>
              <c:strCache>
                <c:ptCount val="1"/>
                <c:pt idx="0">
                  <c:v>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2026570048309216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2657004831229E-3"/>
                  <c:y val="2.3737962796817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9.969944374663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5467E-3"/>
                  <c:y val="0.10919462886536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5467E-3"/>
                  <c:y val="9.020425862790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0676328502415467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básica'!$A$51:$A$53,'1.1.1-1.1.3 educ básica'!$A$56,'1.1.1-1.1.3 educ básica'!$A$59:$A$62)</c:f>
              <c:strCache>
                <c:ptCount val="8"/>
                <c:pt idx="0">
                  <c:v>Indígena</c:v>
                </c:pt>
                <c:pt idx="1">
                  <c:v>Remanescente de Quilombos</c:v>
                </c:pt>
                <c:pt idx="2">
                  <c:v>Infantil </c:v>
                </c:pt>
                <c:pt idx="3">
                  <c:v>Fundamental</c:v>
                </c:pt>
                <c:pt idx="4">
                  <c:v>Médio</c:v>
                </c:pt>
                <c:pt idx="5">
                  <c:v>Profissional - nível técnico</c:v>
                </c:pt>
                <c:pt idx="6">
                  <c:v>Especial</c:v>
                </c:pt>
                <c:pt idx="7">
                  <c:v>Jovens e adultos</c:v>
                </c:pt>
              </c:strCache>
            </c:strRef>
          </c:cat>
          <c:val>
            <c:numRef>
              <c:f>('1.1.1-1.1.3 educ básica'!$C$51:$C$53,'1.1.1-1.1.3 educ básica'!$C$56,'1.1.1-1.1.3 educ básica'!$C$59:$C$62)</c:f>
              <c:numCache>
                <c:formatCode>#,##0</c:formatCode>
                <c:ptCount val="8"/>
                <c:pt idx="0">
                  <c:v>17</c:v>
                </c:pt>
                <c:pt idx="1">
                  <c:v>32</c:v>
                </c:pt>
                <c:pt idx="2">
                  <c:v>2187</c:v>
                </c:pt>
                <c:pt idx="3">
                  <c:v>2866</c:v>
                </c:pt>
                <c:pt idx="4">
                  <c:v>330</c:v>
                </c:pt>
                <c:pt idx="5">
                  <c:v>22</c:v>
                </c:pt>
                <c:pt idx="6">
                  <c:v>20</c:v>
                </c:pt>
                <c:pt idx="7">
                  <c:v>1338</c:v>
                </c:pt>
              </c:numCache>
            </c:numRef>
          </c:val>
        </c:ser>
        <c:ser>
          <c:idx val="2"/>
          <c:order val="2"/>
          <c:tx>
            <c:strRef>
              <c:f>'1.1.1-1.1.3 educ básica'!$D$49</c:f>
              <c:strCache>
                <c:ptCount val="1"/>
                <c:pt idx="0">
                  <c:v>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2028985507246405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0241545893728E-3"/>
                  <c:y val="2.3737962796817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0919462886536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6031E-3"/>
                  <c:y val="0.10919462886536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5467E-3"/>
                  <c:y val="9.020425862790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0676328502416595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básica'!$A$51:$A$53,'1.1.1-1.1.3 educ básica'!$A$56,'1.1.1-1.1.3 educ básica'!$A$59:$A$62)</c:f>
              <c:strCache>
                <c:ptCount val="8"/>
                <c:pt idx="0">
                  <c:v>Indígena</c:v>
                </c:pt>
                <c:pt idx="1">
                  <c:v>Remanescente de Quilombos</c:v>
                </c:pt>
                <c:pt idx="2">
                  <c:v>Infantil </c:v>
                </c:pt>
                <c:pt idx="3">
                  <c:v>Fundamental</c:v>
                </c:pt>
                <c:pt idx="4">
                  <c:v>Médio</c:v>
                </c:pt>
                <c:pt idx="5">
                  <c:v>Profissional - nível técnico</c:v>
                </c:pt>
                <c:pt idx="6">
                  <c:v>Especial</c:v>
                </c:pt>
                <c:pt idx="7">
                  <c:v>Jovens e adultos</c:v>
                </c:pt>
              </c:strCache>
            </c:strRef>
          </c:cat>
          <c:val>
            <c:numRef>
              <c:f>('1.1.1-1.1.3 educ básica'!$D$51:$D$53,'1.1.1-1.1.3 educ básica'!$D$56,'1.1.1-1.1.3 educ básica'!$D$59:$D$62)</c:f>
              <c:numCache>
                <c:formatCode>#,##0</c:formatCode>
                <c:ptCount val="8"/>
                <c:pt idx="0">
                  <c:v>18</c:v>
                </c:pt>
                <c:pt idx="1">
                  <c:v>34</c:v>
                </c:pt>
                <c:pt idx="2">
                  <c:v>2203</c:v>
                </c:pt>
                <c:pt idx="3">
                  <c:v>2825</c:v>
                </c:pt>
                <c:pt idx="4">
                  <c:v>339</c:v>
                </c:pt>
                <c:pt idx="5">
                  <c:v>25</c:v>
                </c:pt>
                <c:pt idx="6">
                  <c:v>19</c:v>
                </c:pt>
                <c:pt idx="7">
                  <c:v>1289</c:v>
                </c:pt>
              </c:numCache>
            </c:numRef>
          </c:val>
        </c:ser>
        <c:ser>
          <c:idx val="3"/>
          <c:order val="3"/>
          <c:tx>
            <c:strRef>
              <c:f>'1.1.1-1.1.3 educ básica'!$E$49</c:f>
              <c:strCache>
                <c:ptCount val="1"/>
                <c:pt idx="0">
                  <c:v>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2028985507246405E-3"/>
                  <c:y val="1.4242777678090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2.3737962796817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04447036305999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5467E-3"/>
                  <c:y val="0.10444666247981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34E-3"/>
                  <c:y val="8.545666606854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2062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352657004830934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básica'!$A$51:$A$53,'1.1.1-1.1.3 educ básica'!$A$56,'1.1.1-1.1.3 educ básica'!$A$59:$A$62)</c:f>
              <c:strCache>
                <c:ptCount val="8"/>
                <c:pt idx="0">
                  <c:v>Indígena</c:v>
                </c:pt>
                <c:pt idx="1">
                  <c:v>Remanescente de Quilombos</c:v>
                </c:pt>
                <c:pt idx="2">
                  <c:v>Infantil </c:v>
                </c:pt>
                <c:pt idx="3">
                  <c:v>Fundamental</c:v>
                </c:pt>
                <c:pt idx="4">
                  <c:v>Médio</c:v>
                </c:pt>
                <c:pt idx="5">
                  <c:v>Profissional - nível técnico</c:v>
                </c:pt>
                <c:pt idx="6">
                  <c:v>Especial</c:v>
                </c:pt>
                <c:pt idx="7">
                  <c:v>Jovens e adultos</c:v>
                </c:pt>
              </c:strCache>
            </c:strRef>
          </c:cat>
          <c:val>
            <c:numRef>
              <c:f>('1.1.1-1.1.3 educ básica'!$E$51:$E$53,'1.1.1-1.1.3 educ básica'!$E$56,'1.1.1-1.1.3 educ básica'!$E$59:$E$62)</c:f>
              <c:numCache>
                <c:formatCode>#,##0</c:formatCode>
                <c:ptCount val="8"/>
                <c:pt idx="0">
                  <c:v>20</c:v>
                </c:pt>
                <c:pt idx="1">
                  <c:v>38</c:v>
                </c:pt>
                <c:pt idx="2">
                  <c:v>2181</c:v>
                </c:pt>
                <c:pt idx="3">
                  <c:v>2725</c:v>
                </c:pt>
                <c:pt idx="4">
                  <c:v>352</c:v>
                </c:pt>
                <c:pt idx="5">
                  <c:v>22</c:v>
                </c:pt>
                <c:pt idx="6">
                  <c:v>15</c:v>
                </c:pt>
                <c:pt idx="7">
                  <c:v>1275</c:v>
                </c:pt>
              </c:numCache>
            </c:numRef>
          </c:val>
        </c:ser>
        <c:ser>
          <c:idx val="4"/>
          <c:order val="4"/>
          <c:tx>
            <c:strRef>
              <c:f>'1.1.1-1.1.3 educ básica'!$F$49</c:f>
              <c:strCache>
                <c:ptCount val="1"/>
                <c:pt idx="0">
                  <c:v>2014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8.545666606854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0444703630599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47826086956521E-3"/>
                  <c:y val="9.9699069920449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34E-3"/>
                  <c:y val="8.545666606854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2.848555535618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2028985507246405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352657004832062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básica'!$A$51:$A$53,'1.1.1-1.1.3 educ básica'!$A$56,'1.1.1-1.1.3 educ básica'!$A$59:$A$62)</c:f>
              <c:strCache>
                <c:ptCount val="8"/>
                <c:pt idx="0">
                  <c:v>Indígena</c:v>
                </c:pt>
                <c:pt idx="1">
                  <c:v>Remanescente de Quilombos</c:v>
                </c:pt>
                <c:pt idx="2">
                  <c:v>Infantil </c:v>
                </c:pt>
                <c:pt idx="3">
                  <c:v>Fundamental</c:v>
                </c:pt>
                <c:pt idx="4">
                  <c:v>Médio</c:v>
                </c:pt>
                <c:pt idx="5">
                  <c:v>Profissional - nível técnico</c:v>
                </c:pt>
                <c:pt idx="6">
                  <c:v>Especial</c:v>
                </c:pt>
                <c:pt idx="7">
                  <c:v>Jovens e adultos</c:v>
                </c:pt>
              </c:strCache>
            </c:strRef>
          </c:cat>
          <c:val>
            <c:numRef>
              <c:f>('1.1.1-1.1.3 educ básica'!$F$51:$F$53,'1.1.1-1.1.3 educ básica'!$F$56,'1.1.1-1.1.3 educ básica'!$F$59:$F$62)</c:f>
              <c:numCache>
                <c:formatCode>#,##0</c:formatCode>
                <c:ptCount val="8"/>
                <c:pt idx="0">
                  <c:v>17</c:v>
                </c:pt>
                <c:pt idx="1">
                  <c:v>536</c:v>
                </c:pt>
                <c:pt idx="2">
                  <c:v>2176</c:v>
                </c:pt>
                <c:pt idx="3">
                  <c:v>2680</c:v>
                </c:pt>
                <c:pt idx="4">
                  <c:v>352</c:v>
                </c:pt>
                <c:pt idx="5">
                  <c:v>57</c:v>
                </c:pt>
                <c:pt idx="6">
                  <c:v>10</c:v>
                </c:pt>
                <c:pt idx="7">
                  <c:v>1331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8498688"/>
        <c:axId val="128529152"/>
        <c:axId val="0"/>
      </c:bar3DChart>
      <c:catAx>
        <c:axId val="1284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crossAx val="128529152"/>
        <c:crosses val="autoZero"/>
        <c:auto val="1"/>
        <c:lblAlgn val="ctr"/>
        <c:lblOffset val="100"/>
        <c:noMultiLvlLbl val="0"/>
      </c:catAx>
      <c:valAx>
        <c:axId val="128529152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/>
          <a:lstStyle/>
          <a:p>
            <a:pPr>
              <a:defRPr sz="550"/>
            </a:pPr>
            <a:endParaRPr lang="pt-BR"/>
          </a:p>
        </c:txPr>
        <c:crossAx val="128498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1738888888888916E-2"/>
          <c:y val="0.95770717447215759"/>
          <c:w val="0.85226180465306856"/>
          <c:h val="3.7791901012374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Número de funções docentes, por tipo de ensino,  em Alagoas - 2010-2014</a:t>
            </a:r>
          </a:p>
        </c:rich>
      </c:tx>
      <c:layout>
        <c:manualLayout>
          <c:xMode val="edge"/>
          <c:yMode val="edge"/>
          <c:x val="0.18867508809423861"/>
          <c:y val="1.89902129491075E-2"/>
        </c:manualLayout>
      </c:layout>
      <c:overlay val="0"/>
    </c:title>
    <c:autoTitleDeleted val="0"/>
    <c:view3D>
      <c:rotX val="20"/>
      <c:rotY val="30"/>
      <c:depthPercent val="90"/>
      <c:rAngAx val="1"/>
    </c:view3D>
    <c:floor>
      <c:thickness val="0"/>
      <c:spPr>
        <a:noFill/>
        <a:ln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100000">
              <a:schemeClr val="bg1"/>
            </a:gs>
          </a:gsLst>
          <a:lin ang="5400000" scaled="1"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5401007980952436E-2"/>
          <c:y val="9.7485876418971204E-2"/>
          <c:w val="0.92846280193236697"/>
          <c:h val="0.77637017510253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'1.1.1-1.1.3 educ básica'!$B$96</c:f>
              <c:strCache>
                <c:ptCount val="1"/>
                <c:pt idx="0">
                  <c:v>2010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270531400966183E-2"/>
                  <c:y val="9.4951851187271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0.104447036305999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1868981398408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4903E-3"/>
                  <c:y val="0.10444703630599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2028985507246405E-3"/>
                  <c:y val="1.4242777678090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9.4951851187271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34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básica'!$A$98:$A$99,'1.1.1-1.1.3 educ básica'!$A$102,'1.1.1-1.1.3 educ básica'!$A$105:$A$108)</c:f>
              <c:strCache>
                <c:ptCount val="7"/>
                <c:pt idx="0">
                  <c:v>Indígena</c:v>
                </c:pt>
                <c:pt idx="1">
                  <c:v>Infantil </c:v>
                </c:pt>
                <c:pt idx="2">
                  <c:v>Fundamental</c:v>
                </c:pt>
                <c:pt idx="3">
                  <c:v>Médio</c:v>
                </c:pt>
                <c:pt idx="4">
                  <c:v>Profissional - nível técnico</c:v>
                </c:pt>
                <c:pt idx="5">
                  <c:v>Especial</c:v>
                </c:pt>
                <c:pt idx="6">
                  <c:v>Jovens e adultos</c:v>
                </c:pt>
              </c:strCache>
            </c:strRef>
          </c:cat>
          <c:val>
            <c:numRef>
              <c:f>('1.1.1-1.1.3 educ básica'!$B$98:$B$99,'1.1.1-1.1.3 educ básica'!$B$102,'1.1.1-1.1.3 educ básica'!$B$105:$B$108)</c:f>
              <c:numCache>
                <c:formatCode>#,##0</c:formatCode>
                <c:ptCount val="7"/>
                <c:pt idx="0">
                  <c:v>0</c:v>
                </c:pt>
                <c:pt idx="1">
                  <c:v>4910</c:v>
                </c:pt>
                <c:pt idx="2">
                  <c:v>22899</c:v>
                </c:pt>
                <c:pt idx="3">
                  <c:v>5302</c:v>
                </c:pt>
                <c:pt idx="4">
                  <c:v>239</c:v>
                </c:pt>
                <c:pt idx="5">
                  <c:v>106</c:v>
                </c:pt>
                <c:pt idx="6">
                  <c:v>5192</c:v>
                </c:pt>
              </c:numCache>
            </c:numRef>
          </c:val>
        </c:ser>
        <c:ser>
          <c:idx val="1"/>
          <c:order val="1"/>
          <c:tx>
            <c:strRef>
              <c:f>'1.1.1-1.1.3 educ básica'!$C$96</c:f>
              <c:strCache>
                <c:ptCount val="1"/>
                <c:pt idx="0">
                  <c:v>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2028985507246405E-3"/>
                  <c:y val="9.4951851187271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189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676328502415467E-3"/>
                  <c:y val="0.12343740654345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5467E-3"/>
                  <c:y val="0.10919462886536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34E-3"/>
                  <c:y val="1.424240385190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4.7475925593635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34E-3"/>
                  <c:y val="9.969944374663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básica'!$A$98:$A$99,'1.1.1-1.1.3 educ básica'!$A$102,'1.1.1-1.1.3 educ básica'!$A$105:$A$108)</c:f>
              <c:strCache>
                <c:ptCount val="7"/>
                <c:pt idx="0">
                  <c:v>Indígena</c:v>
                </c:pt>
                <c:pt idx="1">
                  <c:v>Infantil </c:v>
                </c:pt>
                <c:pt idx="2">
                  <c:v>Fundamental</c:v>
                </c:pt>
                <c:pt idx="3">
                  <c:v>Médio</c:v>
                </c:pt>
                <c:pt idx="4">
                  <c:v>Profissional - nível técnico</c:v>
                </c:pt>
                <c:pt idx="5">
                  <c:v>Especial</c:v>
                </c:pt>
                <c:pt idx="6">
                  <c:v>Jovens e adultos</c:v>
                </c:pt>
              </c:strCache>
            </c:strRef>
          </c:cat>
          <c:val>
            <c:numRef>
              <c:f>('1.1.1-1.1.3 educ básica'!$C$98:$C$99,'1.1.1-1.1.3 educ básica'!$C$102,'1.1.1-1.1.3 educ básica'!$C$105:$C$108)</c:f>
              <c:numCache>
                <c:formatCode>#,##0</c:formatCode>
                <c:ptCount val="7"/>
                <c:pt idx="0">
                  <c:v>0</c:v>
                </c:pt>
                <c:pt idx="1">
                  <c:v>5402</c:v>
                </c:pt>
                <c:pt idx="2">
                  <c:v>22922</c:v>
                </c:pt>
                <c:pt idx="3">
                  <c:v>5442</c:v>
                </c:pt>
                <c:pt idx="4">
                  <c:v>328</c:v>
                </c:pt>
                <c:pt idx="5">
                  <c:v>73</c:v>
                </c:pt>
                <c:pt idx="6">
                  <c:v>6036</c:v>
                </c:pt>
              </c:numCache>
            </c:numRef>
          </c:val>
        </c:ser>
        <c:ser>
          <c:idx val="2"/>
          <c:order val="2"/>
          <c:tx>
            <c:strRef>
              <c:f>'1.1.1-1.1.3 educ básica'!$D$96</c:f>
              <c:strCache>
                <c:ptCount val="1"/>
                <c:pt idx="0">
                  <c:v>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2028985507246405E-3"/>
                  <c:y val="9.4951851187271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9.969944374663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34E-3"/>
                  <c:y val="0.11868981398408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5467E-3"/>
                  <c:y val="9.969944374663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676328502415467E-3"/>
                  <c:y val="1.4242777678090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0934E-3"/>
                  <c:y val="4.7475925593635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34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básica'!$A$98:$A$99,'1.1.1-1.1.3 educ básica'!$A$102,'1.1.1-1.1.3 educ básica'!$A$105:$A$108)</c:f>
              <c:strCache>
                <c:ptCount val="7"/>
                <c:pt idx="0">
                  <c:v>Indígena</c:v>
                </c:pt>
                <c:pt idx="1">
                  <c:v>Infantil </c:v>
                </c:pt>
                <c:pt idx="2">
                  <c:v>Fundamental</c:v>
                </c:pt>
                <c:pt idx="3">
                  <c:v>Médio</c:v>
                </c:pt>
                <c:pt idx="4">
                  <c:v>Profissional - nível técnico</c:v>
                </c:pt>
                <c:pt idx="5">
                  <c:v>Especial</c:v>
                </c:pt>
                <c:pt idx="6">
                  <c:v>Jovens e adultos</c:v>
                </c:pt>
              </c:strCache>
            </c:strRef>
          </c:cat>
          <c:val>
            <c:numRef>
              <c:f>('1.1.1-1.1.3 educ básica'!$D$98:$D$99,'1.1.1-1.1.3 educ básica'!$D$102,'1.1.1-1.1.3 educ básica'!$D$105:$D$108)</c:f>
              <c:numCache>
                <c:formatCode>#,##0</c:formatCode>
                <c:ptCount val="7"/>
                <c:pt idx="0">
                  <c:v>0</c:v>
                </c:pt>
                <c:pt idx="1">
                  <c:v>5917</c:v>
                </c:pt>
                <c:pt idx="2">
                  <c:v>22579</c:v>
                </c:pt>
                <c:pt idx="3">
                  <c:v>5229</c:v>
                </c:pt>
                <c:pt idx="4">
                  <c:v>291</c:v>
                </c:pt>
                <c:pt idx="5">
                  <c:v>66</c:v>
                </c:pt>
                <c:pt idx="6">
                  <c:v>5952</c:v>
                </c:pt>
              </c:numCache>
            </c:numRef>
          </c:val>
        </c:ser>
        <c:ser>
          <c:idx val="3"/>
          <c:order val="3"/>
          <c:tx>
            <c:strRef>
              <c:f>'1.1.1-1.1.3 educ básica'!$E$96</c:f>
              <c:strCache>
                <c:ptCount val="1"/>
                <c:pt idx="0">
                  <c:v>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34E-3"/>
                  <c:y val="9.4951851187271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9.969944374663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934E-3"/>
                  <c:y val="0.11868981398408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34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34E-3"/>
                  <c:y val="1.4242777678090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0241545893728E-3"/>
                  <c:y val="4.7475925593635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0676328502415467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básica'!$A$98:$A$99,'1.1.1-1.1.3 educ básica'!$A$102,'1.1.1-1.1.3 educ básica'!$A$105:$A$108)</c:f>
              <c:strCache>
                <c:ptCount val="7"/>
                <c:pt idx="0">
                  <c:v>Indígena</c:v>
                </c:pt>
                <c:pt idx="1">
                  <c:v>Infantil </c:v>
                </c:pt>
                <c:pt idx="2">
                  <c:v>Fundamental</c:v>
                </c:pt>
                <c:pt idx="3">
                  <c:v>Médio</c:v>
                </c:pt>
                <c:pt idx="4">
                  <c:v>Profissional - nível técnico</c:v>
                </c:pt>
                <c:pt idx="5">
                  <c:v>Especial</c:v>
                </c:pt>
                <c:pt idx="6">
                  <c:v>Jovens e adultos</c:v>
                </c:pt>
              </c:strCache>
            </c:strRef>
          </c:cat>
          <c:val>
            <c:numRef>
              <c:f>('1.1.1-1.1.3 educ básica'!$E$98:$E$99,'1.1.1-1.1.3 educ básica'!$E$102,'1.1.1-1.1.3 educ básica'!$E$105:$E$108)</c:f>
              <c:numCache>
                <c:formatCode>#,##0</c:formatCode>
                <c:ptCount val="7"/>
                <c:pt idx="0">
                  <c:v>0</c:v>
                </c:pt>
                <c:pt idx="1">
                  <c:v>6103</c:v>
                </c:pt>
                <c:pt idx="2">
                  <c:v>22305</c:v>
                </c:pt>
                <c:pt idx="3">
                  <c:v>5587</c:v>
                </c:pt>
                <c:pt idx="4">
                  <c:v>289</c:v>
                </c:pt>
                <c:pt idx="5">
                  <c:v>57</c:v>
                </c:pt>
                <c:pt idx="6">
                  <c:v>5989</c:v>
                </c:pt>
              </c:numCache>
            </c:numRef>
          </c:val>
        </c:ser>
        <c:ser>
          <c:idx val="4"/>
          <c:order val="4"/>
          <c:tx>
            <c:strRef>
              <c:f>'1.1.1-1.1.3 educ básica'!$F$96</c:f>
              <c:strCache>
                <c:ptCount val="1"/>
                <c:pt idx="0">
                  <c:v>2014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352657004830934E-3"/>
                  <c:y val="9.4951851187271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6328502415467E-3"/>
                  <c:y val="9.969944374663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352657004830379E-3"/>
                  <c:y val="0.118689813984089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352657004830934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352657004830934E-3"/>
                  <c:y val="1.8990370237454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352657004832062E-3"/>
                  <c:y val="9.4951851187271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52657004830934E-3"/>
                  <c:y val="0.1044470363059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('1.1.1-1.1.3 educ básica'!$A$98:$A$99,'1.1.1-1.1.3 educ básica'!$A$102,'1.1.1-1.1.3 educ básica'!$A$105:$A$108)</c:f>
              <c:strCache>
                <c:ptCount val="7"/>
                <c:pt idx="0">
                  <c:v>Indígena</c:v>
                </c:pt>
                <c:pt idx="1">
                  <c:v>Infantil </c:v>
                </c:pt>
                <c:pt idx="2">
                  <c:v>Fundamental</c:v>
                </c:pt>
                <c:pt idx="3">
                  <c:v>Médio</c:v>
                </c:pt>
                <c:pt idx="4">
                  <c:v>Profissional - nível técnico</c:v>
                </c:pt>
                <c:pt idx="5">
                  <c:v>Especial</c:v>
                </c:pt>
                <c:pt idx="6">
                  <c:v>Jovens e adultos</c:v>
                </c:pt>
              </c:strCache>
            </c:strRef>
          </c:cat>
          <c:val>
            <c:numRef>
              <c:f>('1.1.1-1.1.3 educ básica'!$F$98:$F$99,'1.1.1-1.1.3 educ básica'!$F$102,'1.1.1-1.1.3 educ básica'!$F$105:$F$108)</c:f>
              <c:numCache>
                <c:formatCode>#,##0</c:formatCode>
                <c:ptCount val="7"/>
                <c:pt idx="0">
                  <c:v>0</c:v>
                </c:pt>
                <c:pt idx="1">
                  <c:v>6291</c:v>
                </c:pt>
                <c:pt idx="2">
                  <c:v>21937</c:v>
                </c:pt>
                <c:pt idx="3">
                  <c:v>5952</c:v>
                </c:pt>
                <c:pt idx="4">
                  <c:v>607</c:v>
                </c:pt>
                <c:pt idx="5">
                  <c:v>37</c:v>
                </c:pt>
                <c:pt idx="6">
                  <c:v>5440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9329408"/>
        <c:axId val="129363968"/>
        <c:axId val="0"/>
      </c:bar3DChart>
      <c:catAx>
        <c:axId val="1293294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6350">
            <a:solidFill>
              <a:srgbClr val="009200"/>
            </a:solidFill>
          </a:ln>
        </c:spPr>
        <c:crossAx val="129363968"/>
        <c:crosses val="autoZero"/>
        <c:auto val="1"/>
        <c:lblAlgn val="ctr"/>
        <c:lblOffset val="100"/>
        <c:noMultiLvlLbl val="0"/>
      </c:catAx>
      <c:valAx>
        <c:axId val="129363968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crossAx val="129329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806462299011731E-2"/>
          <c:y val="0.95181754291524601"/>
          <c:w val="0.80538669316820821"/>
          <c:h val="4.818245708475388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Número de matriculas e de ingressos no ensino superior em Alagoas - 2010-2014</a:t>
            </a:r>
          </a:p>
        </c:rich>
      </c:tx>
      <c:layout>
        <c:manualLayout>
          <c:xMode val="edge"/>
          <c:yMode val="edge"/>
          <c:x val="0.19807619775739041"/>
          <c:y val="1.7611780496698762E-2"/>
        </c:manualLayout>
      </c:layout>
      <c:overlay val="0"/>
    </c:title>
    <c:autoTitleDeleted val="0"/>
    <c:view3D>
      <c:rotX val="10"/>
      <c:rotY val="30"/>
      <c:depthPercent val="5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7.1210754332313969E-2"/>
          <c:y val="0.12974424590782516"/>
          <c:w val="0.92878924566768617"/>
          <c:h val="0.73100325817654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'1.2.1-1.2.3 ensino sup'!$B$26:$B$26</c:f>
              <c:strCache>
                <c:ptCount val="1"/>
                <c:pt idx="0">
                  <c:v>2010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183703936512931E-3"/>
                  <c:y val="7.176463009571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183703936512931E-3"/>
                  <c:y val="6.6980321422665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sup'!$B$32,'1.2.1-1.2.3 ensino sup'!$B$62)</c:f>
              <c:numCache>
                <c:formatCode>#,##0</c:formatCode>
                <c:ptCount val="2"/>
                <c:pt idx="0">
                  <c:v>65319</c:v>
                </c:pt>
                <c:pt idx="1">
                  <c:v>20244</c:v>
                </c:pt>
              </c:numCache>
            </c:numRef>
          </c:val>
        </c:ser>
        <c:ser>
          <c:idx val="1"/>
          <c:order val="1"/>
          <c:tx>
            <c:strRef>
              <c:f>'1.2.1-1.2.3 ensino sup'!$C$26</c:f>
              <c:strCache>
                <c:ptCount val="1"/>
                <c:pt idx="0">
                  <c:v>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367407873026165E-3"/>
                  <c:y val="6.219601274961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551111809538779E-3"/>
                  <c:y val="5.7411704076569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sup'!$C$32,'1.2.1-1.2.3 ensino sup'!$C$62)</c:f>
              <c:numCache>
                <c:formatCode>#,##0</c:formatCode>
                <c:ptCount val="2"/>
                <c:pt idx="0">
                  <c:v>87064</c:v>
                </c:pt>
                <c:pt idx="1">
                  <c:v>26762</c:v>
                </c:pt>
              </c:numCache>
            </c:numRef>
          </c:val>
        </c:ser>
        <c:ser>
          <c:idx val="2"/>
          <c:order val="2"/>
          <c:tx>
            <c:strRef>
              <c:f>'1.2.1-1.2.3 ensino sup'!$D$26:$D$26</c:f>
              <c:strCache>
                <c:ptCount val="1"/>
                <c:pt idx="0">
                  <c:v>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551111809538779E-3"/>
                  <c:y val="6.219601274961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551111809538779E-3"/>
                  <c:y val="6.6980321422665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sup'!$D$32,'1.2.1-1.2.3 ensino sup'!$D$62)</c:f>
              <c:numCache>
                <c:formatCode>#,##0</c:formatCode>
                <c:ptCount val="2"/>
                <c:pt idx="0">
                  <c:v>92255</c:v>
                </c:pt>
                <c:pt idx="1">
                  <c:v>29281</c:v>
                </c:pt>
              </c:numCache>
            </c:numRef>
          </c:val>
        </c:ser>
        <c:ser>
          <c:idx val="3"/>
          <c:order val="3"/>
          <c:tx>
            <c:strRef>
              <c:f>'1.2.1-1.2.3 ensino sup'!$E$26:$E$26</c:f>
              <c:strCache>
                <c:ptCount val="1"/>
                <c:pt idx="0">
                  <c:v>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551111809538779E-3"/>
                  <c:y val="5.741170407657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367407873025879E-3"/>
                  <c:y val="5.741170407657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sup'!$E$32,'1.2.1-1.2.3 ensino sup'!$E$62)</c:f>
              <c:numCache>
                <c:formatCode>#,##0</c:formatCode>
                <c:ptCount val="2"/>
                <c:pt idx="0">
                  <c:v>98165</c:v>
                </c:pt>
                <c:pt idx="1">
                  <c:v>31271</c:v>
                </c:pt>
              </c:numCache>
            </c:numRef>
          </c:val>
        </c:ser>
        <c:ser>
          <c:idx val="4"/>
          <c:order val="4"/>
          <c:tx>
            <c:strRef>
              <c:f>'1.2.1-1.2.3 ensino sup'!$F$26:$F$26</c:f>
              <c:strCache>
                <c:ptCount val="1"/>
                <c:pt idx="0">
                  <c:v>2014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551111809538779E-3"/>
                  <c:y val="5.741170407657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73481574605058E-2"/>
                  <c:y val="5.741170407657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('1.2.1-1.2.3 ensino sup'!$A$32,'1.2.1-1.2.3 ensino sup'!$A$62)</c:f>
              <c:strCache>
                <c:ptCount val="2"/>
                <c:pt idx="0">
                  <c:v>Matrícula total</c:v>
                </c:pt>
                <c:pt idx="1">
                  <c:v>Ingressos</c:v>
                </c:pt>
              </c:strCache>
            </c:strRef>
          </c:cat>
          <c:val>
            <c:numRef>
              <c:f>('1.2.1-1.2.3 ensino sup'!$F$32,'1.2.1-1.2.3 ensino sup'!$F$62)</c:f>
              <c:numCache>
                <c:formatCode>#,##0</c:formatCode>
                <c:ptCount val="2"/>
                <c:pt idx="0">
                  <c:v>101198</c:v>
                </c:pt>
                <c:pt idx="1">
                  <c:v>34339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29128320"/>
        <c:axId val="129129856"/>
        <c:axId val="0"/>
      </c:bar3DChart>
      <c:catAx>
        <c:axId val="12912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1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2985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128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051175581325962"/>
          <c:y val="0.94402549467275509"/>
          <c:w val="0.73806724037245952"/>
          <c:h val="4.80026636225266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Número de eleitores por sexo em Alagoas - 2010-2014 </a:t>
            </a:r>
          </a:p>
        </c:rich>
      </c:tx>
      <c:layout>
        <c:manualLayout>
          <c:xMode val="edge"/>
          <c:yMode val="edge"/>
          <c:x val="0.30072910295616717"/>
          <c:y val="0"/>
        </c:manualLayout>
      </c:layout>
      <c:overlay val="0"/>
    </c:title>
    <c:autoTitleDeleted val="0"/>
    <c:view3D>
      <c:rotX val="15"/>
      <c:rotY val="30"/>
      <c:depthPercent val="90"/>
      <c:rAngAx val="1"/>
    </c:view3D>
    <c:floor>
      <c:thickness val="0"/>
      <c:spPr>
        <a:noFill/>
        <a:ln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9.5465793304221253E-2"/>
          <c:y val="0.10373040980139256"/>
          <c:w val="0.90453420669577889"/>
          <c:h val="0.712616100878979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'3.1-3.3 eleitores'!$A$6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62079510703365E-3"/>
                  <c:y val="0.23567263891285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810397553516829E-3"/>
                  <c:y val="0.24538822709504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62079510703365E-3"/>
                  <c:y val="0.23567263891285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62079510703365E-3"/>
                  <c:y val="0.23567263891285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0810397553516829E-3"/>
                  <c:y val="0.244134301916133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'3.1-3.3 eleitores'!$B$4:$F$4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'3.1-3.3 eleitores'!$B$6:$F$6</c:f>
              <c:numCache>
                <c:formatCode>#,##0</c:formatCode>
                <c:ptCount val="5"/>
                <c:pt idx="0">
                  <c:v>959179</c:v>
                </c:pt>
                <c:pt idx="1">
                  <c:v>972233</c:v>
                </c:pt>
                <c:pt idx="2">
                  <c:v>856111</c:v>
                </c:pt>
                <c:pt idx="3">
                  <c:v>897127</c:v>
                </c:pt>
                <c:pt idx="4">
                  <c:v>926724</c:v>
                </c:pt>
              </c:numCache>
            </c:numRef>
          </c:val>
        </c:ser>
        <c:ser>
          <c:idx val="1"/>
          <c:order val="1"/>
          <c:tx>
            <c:strRef>
              <c:f>'3.1-3.3 eleitores'!$A$7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7A983E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620572537602813E-3"/>
                  <c:y val="0.23786645538116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620572537603108E-3"/>
                  <c:y val="0.22345030657018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620572537603108E-3"/>
                  <c:y val="0.237866455381168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620572537603108E-3"/>
                  <c:y val="0.2306583809756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620572537603108E-3"/>
                  <c:y val="0.22345030657018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'3.1-3.3 eleitores'!$B$4:$F$4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'3.1-3.3 eleitores'!$B$7:$F$7</c:f>
              <c:numCache>
                <c:formatCode>#,##0</c:formatCode>
                <c:ptCount val="5"/>
                <c:pt idx="0">
                  <c:v>1068494</c:v>
                </c:pt>
                <c:pt idx="1">
                  <c:v>1090281</c:v>
                </c:pt>
                <c:pt idx="2">
                  <c:v>1005308</c:v>
                </c:pt>
                <c:pt idx="3">
                  <c:v>1040024</c:v>
                </c:pt>
                <c:pt idx="4">
                  <c:v>1069757</c:v>
                </c:pt>
              </c:numCache>
            </c:numRef>
          </c:val>
        </c:ser>
        <c:ser>
          <c:idx val="2"/>
          <c:order val="2"/>
          <c:tx>
            <c:strRef>
              <c:f>'3.1-3.3 eleitores'!$A$8</c:f>
              <c:strCache>
                <c:ptCount val="1"/>
                <c:pt idx="0">
                  <c:v>Não informado</c:v>
                </c:pt>
              </c:strCache>
            </c:strRef>
          </c:tx>
          <c:spPr>
            <a:solidFill>
              <a:srgbClr val="B0C97D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5405143134400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4861717612809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405143134400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486171761280937E-2"/>
                  <c:y val="7.2080744054899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567200388161092E-2"/>
                  <c:y val="7.2080744054899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'3.1-3.3 eleitores'!$B$4:$F$4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'3.1-3.3 eleitores'!$B$8:$F$8</c:f>
              <c:numCache>
                <c:formatCode>#,##0</c:formatCode>
                <c:ptCount val="5"/>
                <c:pt idx="0">
                  <c:v>1036</c:v>
                </c:pt>
                <c:pt idx="1">
                  <c:v>387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9154432"/>
        <c:axId val="127755008"/>
        <c:axId val="0"/>
      </c:bar3DChart>
      <c:catAx>
        <c:axId val="129154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27755008"/>
        <c:crosses val="autoZero"/>
        <c:auto val="1"/>
        <c:lblAlgn val="ctr"/>
        <c:lblOffset val="100"/>
        <c:noMultiLvlLbl val="0"/>
      </c:catAx>
      <c:valAx>
        <c:axId val="1277550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291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006976975979271"/>
          <c:y val="0.91163770685579193"/>
          <c:w val="0.69124314761287764"/>
          <c:h val="8.0861702127659599E-2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Número de admissões e desligamentos em Alagoas – 2010-2014</a:t>
            </a:r>
          </a:p>
        </c:rich>
      </c:tx>
      <c:layout>
        <c:manualLayout>
          <c:xMode val="edge"/>
          <c:yMode val="edge"/>
          <c:x val="0.27061095727727036"/>
          <c:y val="1.1024305555555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94957016081503E-2"/>
          <c:y val="0.14813296857118274"/>
          <c:w val="0.92283682639312592"/>
          <c:h val="0.66559224044696619"/>
        </c:manualLayout>
      </c:layout>
      <c:lineChart>
        <c:grouping val="standard"/>
        <c:varyColors val="0"/>
        <c:ser>
          <c:idx val="0"/>
          <c:order val="0"/>
          <c:tx>
            <c:v>Admissões</c:v>
          </c:tx>
          <c:spPr>
            <a:ln w="15875">
              <a:solidFill>
                <a:srgbClr val="233C5B"/>
              </a:solidFill>
            </a:ln>
          </c:spPr>
          <c:marker>
            <c:symbol val="diamond"/>
            <c:size val="4"/>
            <c:spPr>
              <a:solidFill>
                <a:srgbClr val="233C5B"/>
              </a:solidFill>
              <a:ln>
                <a:solidFill>
                  <a:srgbClr val="233C5B"/>
                </a:solidFill>
              </a:ln>
            </c:spPr>
          </c:marker>
          <c:dLbls>
            <c:dLbl>
              <c:idx val="0"/>
              <c:layout>
                <c:manualLayout>
                  <c:x val="-5.305778005991249E-2"/>
                  <c:y val="-9.9226352406100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5778005991249E-2"/>
                  <c:y val="-6.8804251748073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('4.1-4.3 admissões desligamentos'!$B$3:$B$3,'4.1-4.3 admissões desligamentos'!$C$3:$C$3,'4.1-4.3 admissões desligamentos'!$D$3:$D$3,'4.1-4.3 admissões desligamentos'!$E$3:$E$3,'4.1-4.3 admissões desligamentos'!$F$3:$F$3)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'4.1-4.3 admissões desligamentos'!$B$12:$F$12</c:f>
              <c:numCache>
                <c:formatCode>#,##0</c:formatCode>
                <c:ptCount val="5"/>
                <c:pt idx="0">
                  <c:v>131217</c:v>
                </c:pt>
                <c:pt idx="1">
                  <c:v>152666</c:v>
                </c:pt>
                <c:pt idx="2">
                  <c:v>142629</c:v>
                </c:pt>
                <c:pt idx="3">
                  <c:v>142501</c:v>
                </c:pt>
                <c:pt idx="4">
                  <c:v>136324</c:v>
                </c:pt>
              </c:numCache>
            </c:numRef>
          </c:val>
          <c:smooth val="0"/>
        </c:ser>
        <c:ser>
          <c:idx val="1"/>
          <c:order val="1"/>
          <c:tx>
            <c:v>Demissões</c:v>
          </c:tx>
          <c:spPr>
            <a:ln w="15875">
              <a:solidFill>
                <a:srgbClr val="477BB9"/>
              </a:solidFill>
            </a:ln>
          </c:spPr>
          <c:marker>
            <c:symbol val="circle"/>
            <c:size val="3"/>
            <c:spPr>
              <a:solidFill>
                <a:srgbClr val="477BB9"/>
              </a:solidFill>
              <a:ln>
                <a:solidFill>
                  <a:srgbClr val="477BB9"/>
                </a:solidFill>
              </a:ln>
            </c:spPr>
          </c:marker>
          <c:dLbls>
            <c:dLbl>
              <c:idx val="0"/>
              <c:layout>
                <c:manualLayout>
                  <c:x val="-4.538938883042664E-2"/>
                  <c:y val="5.3593999899391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322032338632305E-2"/>
                  <c:y val="8.4016100557419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('4.1-4.3 admissões desligamentos'!$B$3:$B$3,'4.1-4.3 admissões desligamentos'!$C$3:$C$3,'4.1-4.3 admissões desligamentos'!$D$3:$D$3,'4.1-4.3 admissões desligamentos'!$E$3:$E$3,'4.1-4.3 admissões desligamentos'!$F$3:$F$3)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'4.1-4.3 admissões desligamentos'!$B$33:$F$33</c:f>
              <c:numCache>
                <c:formatCode>#,##0</c:formatCode>
                <c:ptCount val="5"/>
                <c:pt idx="0">
                  <c:v>125140</c:v>
                </c:pt>
                <c:pt idx="1">
                  <c:v>140910</c:v>
                </c:pt>
                <c:pt idx="2">
                  <c:v>148910</c:v>
                </c:pt>
                <c:pt idx="3">
                  <c:v>148108</c:v>
                </c:pt>
                <c:pt idx="4">
                  <c:v>142570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68896"/>
        <c:axId val="105170432"/>
      </c:lineChart>
      <c:catAx>
        <c:axId val="10516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51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70432"/>
        <c:scaling>
          <c:orientation val="minMax"/>
          <c:max val="160000"/>
          <c:min val="12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5168896"/>
        <c:crosses val="autoZero"/>
        <c:crossBetween val="between"/>
        <c:majorUnit val="10000"/>
        <c:minorUnit val="10000"/>
      </c:valAx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8333">
              <a:srgbClr val="99CCFF">
                <a:gamma/>
                <a:tint val="0"/>
                <a:invGamma/>
              </a:srgbClr>
            </a:gs>
            <a:gs pos="0">
              <a:scrgbClr r="0" g="0" b="0"/>
            </a:gs>
            <a:gs pos="0">
              <a:schemeClr val="accent1">
                <a:lumMod val="60000"/>
                <a:lumOff val="40000"/>
              </a:schemeClr>
            </a:gs>
          </a:gsLst>
          <a:lin ang="5400000" scaled="1"/>
          <a:tileRect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3711344755970928"/>
          <c:y val="0.91086520947176686"/>
          <c:w val="0.69946991920127632"/>
          <c:h val="8.847449908925321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Número de internações hospitalares do SUS, por regime,  em Alagoas – 2010-2014</a:t>
            </a:r>
          </a:p>
        </c:rich>
      </c:tx>
      <c:layout>
        <c:manualLayout>
          <c:xMode val="edge"/>
          <c:yMode val="edge"/>
          <c:x val="0.18175560652395514"/>
          <c:y val="0"/>
        </c:manualLayout>
      </c:layout>
      <c:overlay val="0"/>
    </c:title>
    <c:autoTitleDeleted val="0"/>
    <c:view3D>
      <c:rotX val="10"/>
      <c:rotY val="30"/>
      <c:depthPercent val="6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7.9301987767584098E-2"/>
          <c:y val="0.10328260197276137"/>
          <c:w val="0.9206980122324161"/>
          <c:h val="0.74222652099009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'4.4 intern hos '!$A$4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9.3250419596294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59087004005104E-3"/>
                  <c:y val="0.1087921561956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'!$B$4:$C$4</c:f>
              <c:numCache>
                <c:formatCode>_(* #,##0_);_(* \(#,##0\);_(* "-"??_);_(@_)</c:formatCode>
                <c:ptCount val="2"/>
                <c:pt idx="0">
                  <c:v>59268</c:v>
                </c:pt>
                <c:pt idx="1">
                  <c:v>120376</c:v>
                </c:pt>
              </c:numCache>
            </c:numRef>
          </c:val>
        </c:ser>
        <c:ser>
          <c:idx val="1"/>
          <c:order val="1"/>
          <c:tx>
            <c:strRef>
              <c:f>'4.4 intern hos '!$A$5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0773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478083588175345E-3"/>
                  <c:y val="0.120587853317940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439347604485229E-3"/>
                  <c:y val="0.145242706185992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'!$B$5:$C$5</c:f>
              <c:numCache>
                <c:formatCode>_(* #,##0_);_(* \(#,##0\);_(* "-"??_);_(@_)</c:formatCode>
                <c:ptCount val="2"/>
                <c:pt idx="0">
                  <c:v>54525</c:v>
                </c:pt>
                <c:pt idx="1">
                  <c:v>117980</c:v>
                </c:pt>
              </c:numCache>
            </c:numRef>
          </c:val>
        </c:ser>
        <c:ser>
          <c:idx val="2"/>
          <c:order val="2"/>
          <c:tx>
            <c:strRef>
              <c:f>'4.4 intern hos 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E9D41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95871559633028E-3"/>
                  <c:y val="0.15435526494226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439347604485229E-3"/>
                  <c:y val="0.12835864161167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'!$B$6:$C$6</c:f>
              <c:numCache>
                <c:formatCode>_(* #,##0_);_(* \(#,##0\);_(* "-"??_);_(@_)</c:formatCode>
                <c:ptCount val="2"/>
                <c:pt idx="0">
                  <c:v>58921</c:v>
                </c:pt>
                <c:pt idx="1">
                  <c:v>106300</c:v>
                </c:pt>
              </c:numCache>
            </c:numRef>
          </c:val>
        </c:ser>
        <c:ser>
          <c:idx val="3"/>
          <c:order val="3"/>
          <c:tx>
            <c:strRef>
              <c:f>'4.4 intern hos '!$A$7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8B957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95871559633028E-3"/>
                  <c:y val="0.16480887663676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439347604485229E-3"/>
                  <c:y val="0.16615064709930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'!$B$7:$C$7</c:f>
              <c:numCache>
                <c:formatCode>_(* #,##0_);_(* \(#,##0\);_(* "-"??_);_(@_)</c:formatCode>
                <c:ptCount val="2"/>
                <c:pt idx="0">
                  <c:v>56604</c:v>
                </c:pt>
                <c:pt idx="1">
                  <c:v>108600</c:v>
                </c:pt>
              </c:numCache>
            </c:numRef>
          </c:val>
        </c:ser>
        <c:ser>
          <c:idx val="4"/>
          <c:order val="4"/>
          <c:tx>
            <c:strRef>
              <c:f>'4.4 intern hos '!$A$8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BD18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956167176350672E-3"/>
                  <c:y val="0.157038088343028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439347604485229E-3"/>
                  <c:y val="0.18437576461184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intern hos '!$B$3:$C$3</c:f>
              <c:strCache>
                <c:ptCount val="2"/>
                <c:pt idx="0">
                  <c:v>Públicos</c:v>
                </c:pt>
                <c:pt idx="1">
                  <c:v>Privados</c:v>
                </c:pt>
              </c:strCache>
            </c:strRef>
          </c:cat>
          <c:val>
            <c:numRef>
              <c:f>'4.4 intern hos '!$B$8:$C$8</c:f>
              <c:numCache>
                <c:formatCode>_(* #,##0_);_(* \(#,##0\);_(* "-"??_);_(@_)</c:formatCode>
                <c:ptCount val="2"/>
                <c:pt idx="0">
                  <c:v>49877</c:v>
                </c:pt>
                <c:pt idx="1">
                  <c:v>107102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box"/>
        <c:axId val="124476032"/>
        <c:axId val="124510592"/>
        <c:axId val="0"/>
      </c:bar3DChart>
      <c:catAx>
        <c:axId val="124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crossAx val="124510592"/>
        <c:crosses val="autoZero"/>
        <c:auto val="1"/>
        <c:lblAlgn val="ctr"/>
        <c:lblOffset val="100"/>
        <c:noMultiLvlLbl val="0"/>
      </c:catAx>
      <c:valAx>
        <c:axId val="124510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crossAx val="124476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674949031600407"/>
          <c:y val="0.91789363143631453"/>
          <c:w val="0.80227439760850916"/>
          <c:h val="7.4335771249121968E-2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Concedidos</a:t>
            </a:r>
          </a:p>
        </c:rich>
      </c:tx>
      <c:layout>
        <c:manualLayout>
          <c:xMode val="edge"/>
          <c:yMode val="edge"/>
          <c:x val="0.38176076297274092"/>
          <c:y val="1.1287041837833528E-3"/>
        </c:manualLayout>
      </c:layout>
      <c:overlay val="0"/>
    </c:title>
    <c:autoTitleDeleted val="0"/>
    <c:view3D>
      <c:rotX val="15"/>
      <c:rotY val="30"/>
      <c:depthPercent val="7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3076233417426786"/>
          <c:y val="0.10351034195050399"/>
          <c:w val="0.86923766582573214"/>
          <c:h val="0.727194552476819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'5.1 bene conc'!$C$5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rgbClr val="5E752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000416435913795E-3"/>
                  <c:y val="0.20508955846532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000416435913795E-3"/>
                  <c:y val="0.2136349567347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000416435913231E-3"/>
                  <c:y val="0.2136349567347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000416435913795E-3"/>
                  <c:y val="0.2136349567347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000416435913795E-3"/>
                  <c:y val="0.2136349567347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'5.1 bene conc'!$C$6:$C$10</c:f>
              <c:numCache>
                <c:formatCode>#,##0</c:formatCode>
                <c:ptCount val="5"/>
                <c:pt idx="0">
                  <c:v>43667</c:v>
                </c:pt>
                <c:pt idx="1">
                  <c:v>45605</c:v>
                </c:pt>
                <c:pt idx="2">
                  <c:v>43574</c:v>
                </c:pt>
                <c:pt idx="3">
                  <c:v>43066</c:v>
                </c:pt>
                <c:pt idx="4">
                  <c:v>39436</c:v>
                </c:pt>
              </c:numCache>
            </c:numRef>
          </c:val>
        </c:ser>
        <c:ser>
          <c:idx val="1"/>
          <c:order val="1"/>
          <c:tx>
            <c:strRef>
              <c:f>'5.1 bene conc'!$D$5</c:f>
              <c:strCache>
                <c:ptCount val="1"/>
                <c:pt idx="0">
                  <c:v>Rural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000416435914072E-3"/>
                  <c:y val="0.20508955846532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200083287182759E-2"/>
                  <c:y val="0.21363495673471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00083287182759E-2"/>
                  <c:y val="0.2136349567347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000416435913795E-3"/>
                  <c:y val="0.2136349567347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200083287182759E-2"/>
                  <c:y val="0.21363495673471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'5.1 bene conc'!$D$6:$D$10</c:f>
              <c:numCache>
                <c:formatCode>#,##0</c:formatCode>
                <c:ptCount val="5"/>
                <c:pt idx="0">
                  <c:v>28264</c:v>
                </c:pt>
                <c:pt idx="1">
                  <c:v>27496</c:v>
                </c:pt>
                <c:pt idx="2">
                  <c:v>24596</c:v>
                </c:pt>
                <c:pt idx="3">
                  <c:v>24018</c:v>
                </c:pt>
                <c:pt idx="4">
                  <c:v>22384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box"/>
        <c:axId val="128031360"/>
        <c:axId val="128041344"/>
        <c:axId val="0"/>
      </c:bar3DChart>
      <c:catAx>
        <c:axId val="1280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804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04134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8031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5727995254622682"/>
          <c:y val="0.90950025924301048"/>
          <c:w val="0.33468946973817837"/>
          <c:h val="8.9397771342131463E-2"/>
        </c:manualLayout>
      </c:layout>
      <c:overlay val="0"/>
      <c:txPr>
        <a:bodyPr/>
        <a:lstStyle/>
        <a:p>
          <a:pPr>
            <a:defRPr sz="5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orientation="landscape" horizontalDpi="-3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Emitidos</a:t>
            </a:r>
          </a:p>
        </c:rich>
      </c:tx>
      <c:layout>
        <c:manualLayout>
          <c:xMode val="edge"/>
          <c:yMode val="edge"/>
          <c:x val="0.43125459775160491"/>
          <c:y val="1.1293633668106081E-3"/>
        </c:manualLayout>
      </c:layout>
      <c:overlay val="0"/>
    </c:title>
    <c:autoTitleDeleted val="0"/>
    <c:view3D>
      <c:rotX val="15"/>
      <c:rotY val="30"/>
      <c:depthPercent val="7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4989613744089661"/>
          <c:y val="0.10445344838737496"/>
          <c:w val="0.85010367088049188"/>
          <c:h val="0.72716683015695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'5.1 bene conc'!$F$5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rgbClr val="5E752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1753487856444078E-3"/>
                  <c:y val="0.231019855984822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350697571288809E-2"/>
                  <c:y val="0.23957614694722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50697571288809E-2"/>
                  <c:y val="0.23957614694722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50697571288809E-2"/>
                  <c:y val="0.23957614694722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50697571288694E-2"/>
                  <c:y val="0.222463565022421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'5.1 bene conc'!$F$6:$F$10</c:f>
              <c:numCache>
                <c:formatCode>#,##0</c:formatCode>
                <c:ptCount val="5"/>
                <c:pt idx="0">
                  <c:v>274887</c:v>
                </c:pt>
                <c:pt idx="1">
                  <c:v>287242</c:v>
                </c:pt>
                <c:pt idx="2">
                  <c:v>296102</c:v>
                </c:pt>
                <c:pt idx="3">
                  <c:v>305127</c:v>
                </c:pt>
                <c:pt idx="4">
                  <c:v>312114</c:v>
                </c:pt>
              </c:numCache>
            </c:numRef>
          </c:val>
        </c:ser>
        <c:ser>
          <c:idx val="1"/>
          <c:order val="1"/>
          <c:tx>
            <c:strRef>
              <c:f>'5.1 bene conc'!$G$5</c:f>
              <c:strCache>
                <c:ptCount val="1"/>
                <c:pt idx="0">
                  <c:v>Rural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1.2350697571288809E-2"/>
                  <c:y val="0.231019855984822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350211323352933E-2"/>
                  <c:y val="0.23957614694722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50697571288809E-2"/>
                  <c:y val="0.23957614694722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50697571288809E-2"/>
                  <c:y val="0.23957614694722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50697571288809E-2"/>
                  <c:y val="0.248132437909624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'5.1 bene conc'!$A$6:$A$10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'5.1 bene conc'!$G$6:$G$10</c:f>
              <c:numCache>
                <c:formatCode>#,##0</c:formatCode>
                <c:ptCount val="5"/>
                <c:pt idx="0">
                  <c:v>162869</c:v>
                </c:pt>
                <c:pt idx="1">
                  <c:v>167532</c:v>
                </c:pt>
                <c:pt idx="2">
                  <c:v>172295</c:v>
                </c:pt>
                <c:pt idx="3">
                  <c:v>177698</c:v>
                </c:pt>
                <c:pt idx="4">
                  <c:v>183194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box"/>
        <c:axId val="129284736"/>
        <c:axId val="129294720"/>
        <c:axId val="0"/>
      </c:bar3DChart>
      <c:catAx>
        <c:axId val="1292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29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9472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284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8253080329112063E-2"/>
          <c:y val="0.9113471785109577"/>
          <c:w val="0.30385462610076885"/>
          <c:h val="8.7551110255795137E-2"/>
        </c:manualLayout>
      </c:layout>
      <c:overlay val="0"/>
      <c:txPr>
        <a:bodyPr/>
        <a:lstStyle/>
        <a:p>
          <a:pPr>
            <a:defRPr sz="5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orientation="landscape" horizontalDpi="-3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en-US" sz="550"/>
              <a:t>Valor arrecadado pela Previdência Social em Alagoas – 2010-2014</a:t>
            </a:r>
          </a:p>
        </c:rich>
      </c:tx>
      <c:layout>
        <c:manualLayout>
          <c:xMode val="edge"/>
          <c:yMode val="edge"/>
          <c:x val="0.24636416921508664"/>
          <c:y val="0"/>
        </c:manualLayout>
      </c:layout>
      <c:overlay val="0"/>
    </c:title>
    <c:autoTitleDeleted val="0"/>
    <c:view3D>
      <c:rotX val="10"/>
      <c:rotY val="30"/>
      <c:depthPercent val="5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3">
                <a:lumMod val="50000"/>
                <a:lumOff val="50000"/>
                <a:alpha val="5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0.11166692150866464"/>
          <c:y val="0.1152828915420252"/>
          <c:w val="0.88833307849133536"/>
          <c:h val="0.746088099528523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'5.2 valor arrec ps'!$B$2</c:f>
              <c:strCache>
                <c:ptCount val="1"/>
                <c:pt idx="0">
                  <c:v>VALOR ARRECADADO (1,00)</c:v>
                </c:pt>
              </c:strCache>
            </c:strRef>
          </c:tx>
          <c:spPr>
            <a:solidFill>
              <a:srgbClr val="5E752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1"/>
            <c:invertIfNegative val="0"/>
            <c:bubble3D val="0"/>
            <c:spPr>
              <a:solidFill>
                <a:srgbClr val="678034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2"/>
            <c:invertIfNegative val="0"/>
            <c:bubble3D val="0"/>
            <c:spPr>
              <a:solidFill>
                <a:srgbClr val="8EB149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3"/>
            <c:invertIfNegative val="0"/>
            <c:bubble3D val="0"/>
            <c:spPr>
              <a:solidFill>
                <a:srgbClr val="A5C369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6.2500000000000012E-3"/>
                  <c:y val="0.101885907531287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500000000000001E-2"/>
                  <c:y val="0.109723285033694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750000000000604E-3"/>
                  <c:y val="0.10972328503369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750000000000031E-3"/>
                  <c:y val="0.10188590753128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25000000000118E-2"/>
                  <c:y val="0.101885907531287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'5.2 valor arrec ps'!$A$3:$A$7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'5.2 valor arrec ps'!$B$3:$B$7</c:f>
              <c:numCache>
                <c:formatCode>#,##0;"–"#,##0;"–"</c:formatCode>
                <c:ptCount val="5"/>
                <c:pt idx="0">
                  <c:v>878690165</c:v>
                </c:pt>
                <c:pt idx="1">
                  <c:v>1030243989</c:v>
                </c:pt>
                <c:pt idx="2">
                  <c:v>1078340260</c:v>
                </c:pt>
                <c:pt idx="3">
                  <c:v>1040891533</c:v>
                </c:pt>
                <c:pt idx="4">
                  <c:v>1213391121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9434368"/>
        <c:axId val="129435520"/>
        <c:axId val="0"/>
      </c:bar3DChart>
      <c:catAx>
        <c:axId val="1294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43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435520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;&quot;–&quot;#,##0;&quot;–&quot;" sourceLinked="1"/>
        <c:majorTickMark val="out"/>
        <c:minorTickMark val="none"/>
        <c:tickLblPos val="nextTo"/>
        <c:spPr>
          <a:ln w="3175">
            <a:solidFill>
              <a:srgbClr val="009200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43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Número de domicílios particulares, por localização, em Alagoas – 2010-2014</a:t>
            </a:r>
          </a:p>
        </c:rich>
      </c:tx>
      <c:layout>
        <c:manualLayout>
          <c:xMode val="edge"/>
          <c:yMode val="edge"/>
          <c:x val="0.18124592252803268"/>
          <c:y val="1.1678966365496469E-2"/>
        </c:manualLayout>
      </c:layout>
      <c:overlay val="0"/>
    </c:title>
    <c:autoTitleDeleted val="0"/>
    <c:view3D>
      <c:rotX val="10"/>
      <c:rotY val="30"/>
      <c:depthPercent val="50"/>
      <c:rAngAx val="1"/>
    </c:view3D>
    <c:floor>
      <c:thickness val="0"/>
      <c:spPr>
        <a:noFill/>
        <a:ln w="6350">
          <a:solidFill>
            <a:srgbClr val="009200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rgbClr val="9BBB59">
                <a:lumMod val="40000"/>
                <a:lumOff val="60000"/>
              </a:srgb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7.1210754332313969E-2"/>
          <c:y val="0.1482539025679932"/>
          <c:w val="0.92618858307849161"/>
          <c:h val="0.683084793276495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'6.1 domicilios localização'!$A$6</c:f>
              <c:strCache>
                <c:ptCount val="1"/>
                <c:pt idx="0">
                  <c:v>2010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278046113785094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5152355334850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localização'!$C$6:$D$6</c:f>
              <c:numCache>
                <c:formatCode>#,##0</c:formatCode>
                <c:ptCount val="2"/>
                <c:pt idx="0">
                  <c:v>738803</c:v>
                </c:pt>
                <c:pt idx="1">
                  <c:v>259200</c:v>
                </c:pt>
              </c:numCache>
            </c:numRef>
          </c:val>
        </c:ser>
        <c:ser>
          <c:idx val="1"/>
          <c:order val="1"/>
          <c:tx>
            <c:strRef>
              <c:f>'6.1 domicilios localização'!$A$7</c:f>
              <c:strCache>
                <c:ptCount val="1"/>
                <c:pt idx="0">
                  <c:v>2011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-1.6896024464831808E-4"/>
                  <c:y val="0.2863287414588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54E-3"/>
                  <c:y val="0.23961468607030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localização'!$C$7:$D$7</c:f>
              <c:numCache>
                <c:formatCode>#,##0</c:formatCode>
                <c:ptCount val="2"/>
                <c:pt idx="0">
                  <c:v>661719</c:v>
                </c:pt>
                <c:pt idx="1">
                  <c:v>235333</c:v>
                </c:pt>
              </c:numCache>
            </c:numRef>
          </c:val>
        </c:ser>
        <c:ser>
          <c:idx val="2"/>
          <c:order val="2"/>
          <c:tx>
            <c:strRef>
              <c:f>'6.1 domicilios localização'!$A$8</c:f>
              <c:strCache>
                <c:ptCount val="1"/>
                <c:pt idx="0">
                  <c:v>2012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7286724447207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54E-3"/>
                  <c:y val="0.253766466652872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localização'!$C$8:$D$8</c:f>
              <c:numCache>
                <c:formatCode>#,##0</c:formatCode>
                <c:ptCount val="2"/>
                <c:pt idx="0">
                  <c:v>672792</c:v>
                </c:pt>
                <c:pt idx="1">
                  <c:v>247824</c:v>
                </c:pt>
              </c:numCache>
            </c:numRef>
          </c:val>
        </c:ser>
        <c:ser>
          <c:idx val="3"/>
          <c:order val="3"/>
          <c:tx>
            <c:strRef>
              <c:f>'6.1 domicilios localização'!$A$9</c:f>
              <c:strCache>
                <c:ptCount val="1"/>
                <c:pt idx="0">
                  <c:v>2013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5331294597354E-3"/>
                  <c:y val="0.2587156066534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53211009174333E-3"/>
                  <c:y val="0.26567625353472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localização'!$C$9:$D$9</c:f>
              <c:numCache>
                <c:formatCode>#,##0</c:formatCode>
                <c:ptCount val="2"/>
                <c:pt idx="0">
                  <c:v>699177</c:v>
                </c:pt>
                <c:pt idx="1">
                  <c:v>266359</c:v>
                </c:pt>
              </c:numCache>
            </c:numRef>
          </c:val>
        </c:ser>
        <c:ser>
          <c:idx val="4"/>
          <c:order val="4"/>
          <c:tx>
            <c:strRef>
              <c:f>'6.1 domicilios localização'!$A$10</c:f>
              <c:strCache>
                <c:ptCount val="1"/>
                <c:pt idx="0">
                  <c:v>2014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0676328502415467E-3"/>
                  <c:y val="0.241628614916286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75331294597354E-3"/>
                  <c:y val="0.26141756902774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'6.1 domicilios localização'!$C$5:$D$5</c:f>
              <c:strCache>
                <c:ptCount val="2"/>
                <c:pt idx="0">
                  <c:v>Urbano</c:v>
                </c:pt>
                <c:pt idx="1">
                  <c:v>Rural</c:v>
                </c:pt>
              </c:strCache>
            </c:strRef>
          </c:cat>
          <c:val>
            <c:numRef>
              <c:f>'6.1 domicilios localização'!$C$10:$D$10</c:f>
              <c:numCache>
                <c:formatCode>#,##0</c:formatCode>
                <c:ptCount val="2"/>
                <c:pt idx="0">
                  <c:v>738323</c:v>
                </c:pt>
                <c:pt idx="1">
                  <c:v>258478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120"/>
        <c:shape val="box"/>
        <c:axId val="127802752"/>
        <c:axId val="127820928"/>
        <c:axId val="0"/>
      </c:bar3DChart>
      <c:catAx>
        <c:axId val="127802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009200"/>
            </a:solidFill>
          </a:ln>
        </c:spPr>
        <c:crossAx val="127820928"/>
        <c:crosses val="autoZero"/>
        <c:auto val="1"/>
        <c:lblAlgn val="ctr"/>
        <c:lblOffset val="100"/>
        <c:noMultiLvlLbl val="0"/>
      </c:catAx>
      <c:valAx>
        <c:axId val="1278209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>
            <a:solidFill>
              <a:srgbClr val="009200"/>
            </a:solidFill>
          </a:ln>
        </c:spPr>
        <c:crossAx val="127802752"/>
        <c:crosses val="autoZero"/>
        <c:crossBetween val="between"/>
        <c:majorUnit val="200000"/>
      </c:valAx>
    </c:plotArea>
    <c:legend>
      <c:legendPos val="b"/>
      <c:layout>
        <c:manualLayout>
          <c:xMode val="edge"/>
          <c:yMode val="edge"/>
          <c:x val="0.11217474747474748"/>
          <c:y val="0.9111220760233919"/>
          <c:w val="0.7692363636363635"/>
          <c:h val="8.8877923976608222E-2"/>
        </c:manualLayout>
      </c:layout>
      <c:overlay val="0"/>
    </c:legend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Índice de Desenvolvimento Humano, por tipo em Alagoas – 1991, 2000, 2010</a:t>
            </a:r>
          </a:p>
        </c:rich>
      </c:tx>
      <c:layout>
        <c:manualLayout>
          <c:xMode val="edge"/>
          <c:yMode val="edge"/>
          <c:x val="0.21041462793068297"/>
          <c:y val="7.4005270107581535E-3"/>
        </c:manualLayout>
      </c:layout>
      <c:overlay val="0"/>
    </c:title>
    <c:autoTitleDeleted val="0"/>
    <c:view3D>
      <c:rotX val="20"/>
      <c:rotY val="30"/>
      <c:depthPercent val="50"/>
      <c:rAngAx val="1"/>
    </c:view3D>
    <c:floor>
      <c:thickness val="0"/>
      <c:spPr>
        <a:noFill/>
        <a:ln w="6350">
          <a:solidFill>
            <a:srgbClr val="808080"/>
          </a:solidFill>
        </a:ln>
      </c:spPr>
    </c:floor>
    <c:sideWall>
      <c:thickness val="0"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sideWall>
    <c:backWall>
      <c:thickness val="0"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1"/>
        </a:gradFill>
        <a:ln>
          <a:noFill/>
        </a:ln>
      </c:spPr>
    </c:backWall>
    <c:plotArea>
      <c:layout>
        <c:manualLayout>
          <c:layoutTarget val="inner"/>
          <c:xMode val="edge"/>
          <c:yMode val="edge"/>
          <c:x val="5.5028287461773705E-2"/>
          <c:y val="0.11275722658549009"/>
          <c:w val="0.94497171253822654"/>
          <c:h val="0.7387922806093373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'1.12 idh-m'!$A$4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5A5A5A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116358122814462E-3"/>
                  <c:y val="9.3930689278303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058179061407161E-3"/>
                  <c:y val="8.670525164151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116358122814314E-3"/>
                  <c:y val="9.3930689278303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116358122814314E-3"/>
                  <c:y val="7.9479814004718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'1.12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'1.12 idh-m'!$B$4:$E$4</c:f>
              <c:numCache>
                <c:formatCode>0.000</c:formatCode>
                <c:ptCount val="4"/>
                <c:pt idx="0">
                  <c:v>0.37</c:v>
                </c:pt>
                <c:pt idx="1">
                  <c:v>0.52700000000000002</c:v>
                </c:pt>
                <c:pt idx="2">
                  <c:v>0.55200000000000005</c:v>
                </c:pt>
                <c:pt idx="3">
                  <c:v>0.17399999999999999</c:v>
                </c:pt>
              </c:numCache>
            </c:numRef>
          </c:val>
        </c:ser>
        <c:ser>
          <c:idx val="0"/>
          <c:order val="1"/>
          <c:tx>
            <c:strRef>
              <c:f>'1.12 idh-m'!$A$5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7F7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3.1058179061407161E-3"/>
                  <c:y val="9.3930689278303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116358122814314E-3"/>
                  <c:y val="9.3930689278303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116358122814314E-3"/>
                  <c:y val="8.670525164151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116358122815468E-3"/>
                  <c:y val="8.6705251641511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'1.12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'1.12 idh-m'!$B$5:$E$5</c:f>
              <c:numCache>
                <c:formatCode>0.000</c:formatCode>
                <c:ptCount val="4"/>
                <c:pt idx="0">
                  <c:v>0.47099999999999997</c:v>
                </c:pt>
                <c:pt idx="1">
                  <c:v>0.57399999999999995</c:v>
                </c:pt>
                <c:pt idx="2">
                  <c:v>0.64700000000000002</c:v>
                </c:pt>
                <c:pt idx="3">
                  <c:v>0.28199999999999997</c:v>
                </c:pt>
              </c:numCache>
            </c:numRef>
          </c:val>
        </c:ser>
        <c:ser>
          <c:idx val="1"/>
          <c:order val="2"/>
          <c:tx>
            <c:strRef>
              <c:f>'1.12 idh-m'!$A$6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BABAB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6.2116358122814037E-3"/>
                  <c:y val="9.393068927830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17453718422148E-3"/>
                  <c:y val="8.6705251641511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17453718422148E-3"/>
                  <c:y val="9.3930689278303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174537184222642E-3"/>
                  <c:y val="9.3930689278303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'1.12 idh-m'!$B$3:$E$3</c:f>
              <c:strCache>
                <c:ptCount val="4"/>
                <c:pt idx="0">
                  <c:v>Geral</c:v>
                </c:pt>
                <c:pt idx="1">
                  <c:v>Renda</c:v>
                </c:pt>
                <c:pt idx="2">
                  <c:v>Longevidade</c:v>
                </c:pt>
                <c:pt idx="3">
                  <c:v>Educação</c:v>
                </c:pt>
              </c:strCache>
            </c:strRef>
          </c:cat>
          <c:val>
            <c:numRef>
              <c:f>'1.12 idh-m'!$B$6:$E$6</c:f>
              <c:numCache>
                <c:formatCode>0.000</c:formatCode>
                <c:ptCount val="4"/>
                <c:pt idx="0">
                  <c:v>0.63100000000000001</c:v>
                </c:pt>
                <c:pt idx="1">
                  <c:v>0.64100000000000001</c:v>
                </c:pt>
                <c:pt idx="2">
                  <c:v>0.755</c:v>
                </c:pt>
                <c:pt idx="3">
                  <c:v>0.52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100"/>
        <c:shape val="box"/>
        <c:axId val="129557248"/>
        <c:axId val="129558784"/>
        <c:axId val="0"/>
      </c:bar3DChart>
      <c:catAx>
        <c:axId val="1295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55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87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2955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28169082125604"/>
          <c:y val="0.92797008547008542"/>
          <c:w val="0.67753786865706078"/>
          <c:h val="6.52459324513615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2010</a:t>
            </a:r>
          </a:p>
        </c:rich>
      </c:tx>
      <c:layout>
        <c:manualLayout>
          <c:xMode val="edge"/>
          <c:yMode val="edge"/>
          <c:x val="0.44691409465020582"/>
          <c:y val="8.58109499777955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974125514403286"/>
          <c:y val="0.25848701929051715"/>
          <c:w val="0.43546296296296311"/>
          <c:h val="0.73569375728380637"/>
        </c:manualLayout>
      </c:layout>
      <c:pieChart>
        <c:varyColors val="1"/>
        <c:ser>
          <c:idx val="0"/>
          <c:order val="0"/>
          <c:tx>
            <c:strRef>
              <c:f>'4.4-4.5 emprego formal'!$B$2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rgbClr val="CAD5EE"/>
              </a:solidFill>
            </c:spPr>
          </c:dPt>
          <c:dPt>
            <c:idx val="1"/>
            <c:bubble3D val="0"/>
            <c:spPr>
              <a:solidFill>
                <a:srgbClr val="1B2D55"/>
              </a:solidFill>
            </c:spPr>
          </c:dPt>
          <c:dPt>
            <c:idx val="2"/>
            <c:bubble3D val="0"/>
            <c:spPr>
              <a:solidFill>
                <a:srgbClr val="253E75"/>
              </a:solidFill>
            </c:spPr>
          </c:dPt>
          <c:dPt>
            <c:idx val="3"/>
            <c:bubble3D val="0"/>
            <c:spPr>
              <a:solidFill>
                <a:srgbClr val="3456A2"/>
              </a:solidFill>
            </c:spPr>
          </c:dPt>
          <c:dPt>
            <c:idx val="4"/>
            <c:bubble3D val="0"/>
            <c:spPr>
              <a:solidFill>
                <a:srgbClr val="486EC4"/>
              </a:solidFill>
            </c:spPr>
          </c:dPt>
          <c:dPt>
            <c:idx val="5"/>
            <c:bubble3D val="0"/>
            <c:spPr>
              <a:solidFill>
                <a:srgbClr val="6585CD"/>
              </a:solidFill>
            </c:spPr>
          </c:dPt>
          <c:dPt>
            <c:idx val="6"/>
            <c:bubble3D val="0"/>
            <c:spPr>
              <a:solidFill>
                <a:srgbClr val="88A1D8"/>
              </a:solidFill>
            </c:spPr>
          </c:dPt>
          <c:dPt>
            <c:idx val="7"/>
            <c:bubble3D val="0"/>
            <c:spPr>
              <a:solidFill>
                <a:srgbClr val="A3B6E1"/>
              </a:solidFill>
            </c:spPr>
          </c:dPt>
          <c:dLbls>
            <c:dLbl>
              <c:idx val="0"/>
              <c:layout>
                <c:manualLayout>
                  <c:x val="-0.16241228884540601"/>
                  <c:y val="3.51037966118079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2690393651946646E-2"/>
                  <c:y val="-1.97481814446941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0926213469413583E-2"/>
                  <c:y val="-6.839991299934751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934587219421224E-3"/>
                  <c:y val="7.962493052031223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1561855365096728E-2"/>
                  <c:y val="-1.227772541627395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3242644913416162E-2"/>
                  <c:y val="-1.666159162860388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5830223442827339E-2"/>
                  <c:y val="0.2971217284129630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9598421148207632"/>
                  <c:y val="0.2274458058435438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400"/>
                </a:pPr>
                <a:endParaRPr lang="pt-B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'4.4-4.5 emprego formal'!$A$3:$A$10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 industrial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Agrop. extrativa vegetal caça e pesca</c:v>
                </c:pt>
              </c:strCache>
            </c:strRef>
          </c:cat>
          <c:val>
            <c:numRef>
              <c:f>'4.4-4.5 emprego formal'!$B$3:$B$10</c:f>
              <c:numCache>
                <c:formatCode>#,##0_ ;\-#,##0\ </c:formatCode>
                <c:ptCount val="8"/>
                <c:pt idx="0">
                  <c:v>782</c:v>
                </c:pt>
                <c:pt idx="1">
                  <c:v>105087</c:v>
                </c:pt>
                <c:pt idx="2">
                  <c:v>4618</c:v>
                </c:pt>
                <c:pt idx="3">
                  <c:v>27986</c:v>
                </c:pt>
                <c:pt idx="4">
                  <c:v>73322</c:v>
                </c:pt>
                <c:pt idx="5">
                  <c:v>101442</c:v>
                </c:pt>
                <c:pt idx="6">
                  <c:v>147926</c:v>
                </c:pt>
                <c:pt idx="7">
                  <c:v>9829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6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Estoque de empregos formais, por tipo de vínculo em Alagoas - 2010-2014</a:t>
            </a:r>
          </a:p>
        </c:rich>
      </c:tx>
      <c:layout>
        <c:manualLayout>
          <c:xMode val="edge"/>
          <c:yMode val="edge"/>
          <c:x val="0.23276274209989806"/>
          <c:y val="3.4845220608236777E-2"/>
        </c:manualLayout>
      </c:layout>
      <c:overlay val="0"/>
    </c:title>
    <c:autoTitleDeleted val="0"/>
    <c:view3D>
      <c:rotX val="15"/>
      <c:rotY val="30"/>
      <c:depthPercent val="60"/>
      <c:rAngAx val="1"/>
    </c:view3D>
    <c:floor>
      <c:thickness val="0"/>
      <c:spPr>
        <a:ln w="6350">
          <a:solidFill>
            <a:srgbClr val="3379CD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5400000" scaled="1"/>
          <a:tileRect/>
        </a:gradFill>
        <a:ln w="6350">
          <a:noFill/>
        </a:ln>
      </c:spPr>
    </c:backWall>
    <c:plotArea>
      <c:layout>
        <c:manualLayout>
          <c:layoutTarget val="inner"/>
          <c:xMode val="edge"/>
          <c:yMode val="edge"/>
          <c:x val="8.2298674821610587E-2"/>
          <c:y val="0.14639845492628267"/>
          <c:w val="0.9155586136595314"/>
          <c:h val="0.6737783075089394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'4.4-4.5 emprego formal'!$A$25</c:f>
              <c:strCache>
                <c:ptCount val="1"/>
                <c:pt idx="0">
                  <c:v>Consolidação das leis do trabalho - CLT</c:v>
                </c:pt>
              </c:strCache>
            </c:strRef>
          </c:tx>
          <c:spPr>
            <a:solidFill>
              <a:srgbClr val="2B4A6F"/>
            </a:solidFill>
            <a:scene3d>
              <a:camera prst="orthographicFront"/>
              <a:lightRig rig="threePt" dir="t"/>
            </a:scene3d>
            <a:sp3d>
              <a:bevelT w="3810"/>
            </a:sp3d>
          </c:spPr>
          <c:invertIfNegative val="0"/>
          <c:dLbls>
            <c:dLbl>
              <c:idx val="0"/>
              <c:layout>
                <c:manualLayout>
                  <c:x val="9.3434869532023398E-3"/>
                  <c:y val="0.20903570009648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434869532023398E-3"/>
                  <c:y val="0.21624382768602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434869532023398E-3"/>
                  <c:y val="0.20903570009648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434869532023398E-3"/>
                  <c:y val="0.20903513252738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711255895806799E-3"/>
                  <c:y val="0.21624382768602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'4.4-4.5 emprego formal'!$B$24:$F$24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'4.4-4.5 emprego formal'!$B$25:$F$25</c:f>
              <c:numCache>
                <c:formatCode>#,##0_ ;\-#,##0\ </c:formatCode>
                <c:ptCount val="5"/>
                <c:pt idx="0">
                  <c:v>325912</c:v>
                </c:pt>
                <c:pt idx="1">
                  <c:v>353446</c:v>
                </c:pt>
                <c:pt idx="2">
                  <c:v>358669</c:v>
                </c:pt>
                <c:pt idx="3">
                  <c:v>359069</c:v>
                </c:pt>
                <c:pt idx="4">
                  <c:v>363459</c:v>
                </c:pt>
              </c:numCache>
            </c:numRef>
          </c:val>
        </c:ser>
        <c:ser>
          <c:idx val="2"/>
          <c:order val="1"/>
          <c:tx>
            <c:strRef>
              <c:f>'4.4-4.5 emprego formal'!$A$26</c:f>
              <c:strCache>
                <c:ptCount val="1"/>
                <c:pt idx="0">
                  <c:v>Estatutário</c:v>
                </c:pt>
              </c:strCache>
            </c:strRef>
          </c:tx>
          <c:spPr>
            <a:solidFill>
              <a:srgbClr val="3D6AA1"/>
            </a:solidFill>
            <a:scene3d>
              <a:camera prst="orthographicFront"/>
              <a:lightRig rig="threePt" dir="t"/>
            </a:scene3d>
            <a:sp3d>
              <a:bevelT w="63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D6AA1"/>
              </a:solidFill>
              <a:scene3d>
                <a:camera prst="orthographicFront"/>
                <a:lightRig rig="threePt" dir="t"/>
              </a:scene3d>
              <a:sp3d>
                <a:bevelT w="3810"/>
              </a:sp3d>
            </c:spPr>
          </c:dPt>
          <c:dLbls>
            <c:dLbl>
              <c:idx val="0"/>
              <c:layout>
                <c:manualLayout>
                  <c:x val="9.1711255895806799E-3"/>
                  <c:y val="0.2018275725069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434869532023398E-3"/>
                  <c:y val="0.19461944491741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434869532023398E-3"/>
                  <c:y val="0.201827572506952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434869532023398E-3"/>
                  <c:y val="0.2018275725069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434869532023398E-3"/>
                  <c:y val="0.20182757250695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'4.4-4.5 emprego formal'!$B$24:$F$24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'4.4-4.5 emprego formal'!$B$26:$F$26</c:f>
              <c:numCache>
                <c:formatCode>#,##0_ ;\-#,##0\ </c:formatCode>
                <c:ptCount val="5"/>
                <c:pt idx="0">
                  <c:v>145080</c:v>
                </c:pt>
                <c:pt idx="1">
                  <c:v>144452</c:v>
                </c:pt>
                <c:pt idx="2">
                  <c:v>146463</c:v>
                </c:pt>
                <c:pt idx="3">
                  <c:v>150056</c:v>
                </c:pt>
                <c:pt idx="4">
                  <c:v>150932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gapDepth val="100"/>
        <c:shape val="box"/>
        <c:axId val="106444288"/>
        <c:axId val="106445824"/>
        <c:axId val="0"/>
      </c:bar3DChart>
      <c:catAx>
        <c:axId val="10644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445824"/>
        <c:crosses val="autoZero"/>
        <c:auto val="1"/>
        <c:lblAlgn val="ctr"/>
        <c:lblOffset val="100"/>
        <c:noMultiLvlLbl val="0"/>
      </c:catAx>
      <c:valAx>
        <c:axId val="106445824"/>
        <c:scaling>
          <c:orientation val="minMax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crossAx val="1064442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7715831395976198E-2"/>
          <c:y val="0.89289914297065653"/>
          <c:w val="0.8647241595793731"/>
          <c:h val="9.106021908167320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5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550">
                <a:latin typeface="Times New Roman" panose="02020603050405020304" pitchFamily="18" charset="0"/>
                <a:cs typeface="Times New Roman" panose="02020603050405020304" pitchFamily="18" charset="0"/>
              </a:rPr>
              <a:t>2014</a:t>
            </a:r>
          </a:p>
        </c:rich>
      </c:tx>
      <c:layout>
        <c:manualLayout>
          <c:xMode val="edge"/>
          <c:yMode val="edge"/>
          <c:x val="0.44691409465020582"/>
          <c:y val="8.58109499777955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974125514403286"/>
          <c:y val="0.25848701929051715"/>
          <c:w val="0.43546296296296311"/>
          <c:h val="0.73569375728380637"/>
        </c:manualLayout>
      </c:layout>
      <c:pieChart>
        <c:varyColors val="1"/>
        <c:ser>
          <c:idx val="0"/>
          <c:order val="0"/>
          <c:tx>
            <c:strRef>
              <c:f>'4.4-4.5 emprego formal'!$F$2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rgbClr val="CAD5EE"/>
              </a:solidFill>
            </c:spPr>
          </c:dPt>
          <c:dPt>
            <c:idx val="1"/>
            <c:bubble3D val="0"/>
            <c:spPr>
              <a:solidFill>
                <a:srgbClr val="1B2D55"/>
              </a:solidFill>
            </c:spPr>
          </c:dPt>
          <c:dPt>
            <c:idx val="2"/>
            <c:bubble3D val="0"/>
            <c:spPr>
              <a:solidFill>
                <a:srgbClr val="253E75"/>
              </a:solidFill>
            </c:spPr>
          </c:dPt>
          <c:dPt>
            <c:idx val="3"/>
            <c:bubble3D val="0"/>
            <c:spPr>
              <a:solidFill>
                <a:srgbClr val="3456A2"/>
              </a:solidFill>
            </c:spPr>
          </c:dPt>
          <c:dPt>
            <c:idx val="4"/>
            <c:bubble3D val="0"/>
            <c:spPr>
              <a:solidFill>
                <a:srgbClr val="486EC4"/>
              </a:solidFill>
            </c:spPr>
          </c:dPt>
          <c:dPt>
            <c:idx val="5"/>
            <c:bubble3D val="0"/>
            <c:spPr>
              <a:solidFill>
                <a:srgbClr val="6585CD"/>
              </a:solidFill>
            </c:spPr>
          </c:dPt>
          <c:dPt>
            <c:idx val="6"/>
            <c:bubble3D val="0"/>
            <c:spPr>
              <a:solidFill>
                <a:srgbClr val="88A1D8"/>
              </a:solidFill>
            </c:spPr>
          </c:dPt>
          <c:dPt>
            <c:idx val="7"/>
            <c:bubble3D val="0"/>
            <c:spPr>
              <a:solidFill>
                <a:srgbClr val="A3B6E1"/>
              </a:solidFill>
            </c:spPr>
          </c:dPt>
          <c:dLbls>
            <c:dLbl>
              <c:idx val="0"/>
              <c:layout>
                <c:manualLayout>
                  <c:x val="-0.17550548272616825"/>
                  <c:y val="4.888469996858310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321858660009671E-2"/>
                  <c:y val="4.804369366103579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5517908399489484E-2"/>
                  <c:y val="0.1097706566132579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1483141038545141E-3"/>
                  <c:y val="0.2315116363372725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407946299836811E-2"/>
                  <c:y val="7.54798327654123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941777136965459"/>
                  <c:y val="-3.012832596244471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5.5327456344093071E-2"/>
                  <c:y val="0.2986423064839652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30282929311611573"/>
                  <c:y val="0.2427385872060707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'4.4-4.5 emprego formal'!$A$3:$A$10</c:f>
              <c:strCache>
                <c:ptCount val="8"/>
                <c:pt idx="0">
                  <c:v>Extrativa mineral</c:v>
                </c:pt>
                <c:pt idx="1">
                  <c:v>Indústria de transformação</c:v>
                </c:pt>
                <c:pt idx="2">
                  <c:v>Serviço industrial de utilidade pública</c:v>
                </c:pt>
                <c:pt idx="3">
                  <c:v>Construção civil</c:v>
                </c:pt>
                <c:pt idx="4">
                  <c:v>Comércio</c:v>
                </c:pt>
                <c:pt idx="5">
                  <c:v>Serviços</c:v>
                </c:pt>
                <c:pt idx="6">
                  <c:v>Administração pública</c:v>
                </c:pt>
                <c:pt idx="7">
                  <c:v>Agrop. extrativa vegetal caça e pesca</c:v>
                </c:pt>
              </c:strCache>
            </c:strRef>
          </c:cat>
          <c:val>
            <c:numRef>
              <c:f>'4.4-4.5 emprego formal'!$F$3:$F$10</c:f>
              <c:numCache>
                <c:formatCode>#,##0_ ;\-#,##0\ </c:formatCode>
                <c:ptCount val="8"/>
                <c:pt idx="0">
                  <c:v>972</c:v>
                </c:pt>
                <c:pt idx="1">
                  <c:v>84785</c:v>
                </c:pt>
                <c:pt idx="2">
                  <c:v>5464</c:v>
                </c:pt>
                <c:pt idx="3">
                  <c:v>31986</c:v>
                </c:pt>
                <c:pt idx="4">
                  <c:v>92263</c:v>
                </c:pt>
                <c:pt idx="5">
                  <c:v>133475</c:v>
                </c:pt>
                <c:pt idx="6">
                  <c:v>156560</c:v>
                </c:pt>
                <c:pt idx="7">
                  <c:v>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600">
          <a:latin typeface="Tahoma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546" footer="0.31496062000000546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550"/>
            </a:pPr>
            <a:r>
              <a:rPr lang="pt-BR" sz="550"/>
              <a:t> Quantidade de acidentes de trabalho, segundo motivo, em Alagoas – 2010-2014</a:t>
            </a:r>
          </a:p>
        </c:rich>
      </c:tx>
      <c:layout>
        <c:manualLayout>
          <c:xMode val="edge"/>
          <c:yMode val="edge"/>
          <c:x val="0.19435753511715134"/>
          <c:y val="1.2217352372873363E-2"/>
        </c:manualLayout>
      </c:layout>
      <c:overlay val="0"/>
    </c:title>
    <c:autoTitleDeleted val="0"/>
    <c:view3D>
      <c:rotX val="10"/>
      <c:rotY val="30"/>
      <c:depthPercent val="70"/>
      <c:rAngAx val="1"/>
    </c:view3D>
    <c:floor>
      <c:thickness val="0"/>
      <c:spPr>
        <a:noFill/>
        <a:ln w="6350">
          <a:solidFill>
            <a:srgbClr val="3379CD"/>
          </a:solidFill>
        </a:ln>
      </c:spPr>
    </c:floor>
    <c:side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lumMod val="20000"/>
                <a:lumOff val="80000"/>
              </a:schemeClr>
            </a:gs>
            <a:gs pos="99000">
              <a:schemeClr val="bg1"/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5.4950482955326278E-2"/>
          <c:y val="0.15345680757811397"/>
          <c:w val="0.84160829184973618"/>
          <c:h val="0.726779772845091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'4.6 acidentes de trab'!$D$5</c:f>
              <c:strCache>
                <c:ptCount val="1"/>
                <c:pt idx="0">
                  <c:v>Típico</c:v>
                </c:pt>
              </c:strCache>
            </c:strRef>
          </c:tx>
          <c:spPr>
            <a:solidFill>
              <a:srgbClr val="233C5B"/>
            </a:solidFill>
            <a:ln>
              <a:solidFill>
                <a:schemeClr val="accent1">
                  <a:lumMod val="75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271765926085909E-2"/>
                  <c:y val="1.8987409072234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060826262370711E-3"/>
                  <c:y val="2.1497861233959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717390632777622E-2"/>
                  <c:y val="2.1497861233959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71765926085909E-2"/>
                  <c:y val="2.40073467217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155421760862492E-3"/>
                  <c:y val="1.1729621305493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'4.6 acidentes de trab'!$D$6:$D$10</c:f>
              <c:numCache>
                <c:formatCode>#,##0;"–"#,##0;"–"</c:formatCode>
                <c:ptCount val="5"/>
                <c:pt idx="0">
                  <c:v>5719</c:v>
                </c:pt>
                <c:pt idx="1">
                  <c:v>5659</c:v>
                </c:pt>
                <c:pt idx="2">
                  <c:v>5088</c:v>
                </c:pt>
                <c:pt idx="3">
                  <c:v>3661</c:v>
                </c:pt>
                <c:pt idx="4">
                  <c:v>3322</c:v>
                </c:pt>
              </c:numCache>
            </c:numRef>
          </c:val>
        </c:ser>
        <c:ser>
          <c:idx val="0"/>
          <c:order val="1"/>
          <c:tx>
            <c:strRef>
              <c:f>'4.6 acidentes de trab'!$E$5</c:f>
              <c:strCache>
                <c:ptCount val="1"/>
                <c:pt idx="0">
                  <c:v>Trajeto</c:v>
                </c:pt>
              </c:strCache>
            </c:strRef>
          </c:tx>
          <c:spPr>
            <a:solidFill>
              <a:srgbClr val="477BB9"/>
            </a:solidFill>
            <a:ln>
              <a:solidFill>
                <a:srgbClr val="4476B2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3061405139285604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04093675952373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04093675952373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061405139285604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058962582720263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'4.6 acidentes de trab'!$E$6:$E$10</c:f>
              <c:numCache>
                <c:formatCode>#,##0;"–"#,##0;"–"</c:formatCode>
                <c:ptCount val="5"/>
                <c:pt idx="0">
                  <c:v>698</c:v>
                </c:pt>
                <c:pt idx="1">
                  <c:v>697</c:v>
                </c:pt>
                <c:pt idx="2">
                  <c:v>567</c:v>
                </c:pt>
                <c:pt idx="3">
                  <c:v>551</c:v>
                </c:pt>
                <c:pt idx="4">
                  <c:v>596</c:v>
                </c:pt>
              </c:numCache>
            </c:numRef>
          </c:val>
        </c:ser>
        <c:ser>
          <c:idx val="1"/>
          <c:order val="2"/>
          <c:tx>
            <c:strRef>
              <c:f>'4.6 acidentes de trab'!$F$5</c:f>
              <c:strCache>
                <c:ptCount val="1"/>
                <c:pt idx="0">
                  <c:v>Doença do Trabalho</c:v>
                </c:pt>
              </c:strCache>
            </c:strRef>
          </c:tx>
          <c:spPr>
            <a:solidFill>
              <a:srgbClr val="B4C9E2"/>
            </a:solidFill>
            <a:ln>
              <a:solidFill>
                <a:srgbClr val="7FA3CF"/>
              </a:solidFill>
            </a:ln>
            <a:scene3d>
              <a:camera prst="orthographicFront"/>
              <a:lightRig rig="threePt" dir="t"/>
            </a:scene3d>
            <a:sp3d>
              <a:bevelT w="381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3061405139285604E-3"/>
                  <c:y val="3.9067186332021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3061405139285604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061405139285604E-3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061405139285604E-3"/>
                  <c:y val="1.9533593166010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408187351904855E-2"/>
                  <c:y val="2.930038974901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'4.6 acidentes de trab'!$A$6:$A$10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'4.6 acidentes de trab'!$F$6:$F$10</c:f>
              <c:numCache>
                <c:formatCode>#,##0;"–"#,##0;"–"</c:formatCode>
                <c:ptCount val="5"/>
                <c:pt idx="0">
                  <c:v>141</c:v>
                </c:pt>
                <c:pt idx="1">
                  <c:v>157</c:v>
                </c:pt>
                <c:pt idx="2">
                  <c:v>132</c:v>
                </c:pt>
                <c:pt idx="3">
                  <c:v>148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100"/>
        <c:shape val="box"/>
        <c:axId val="107330176"/>
        <c:axId val="103027072"/>
        <c:axId val="0"/>
      </c:bar3DChart>
      <c:catAx>
        <c:axId val="1073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302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27072"/>
        <c:scaling>
          <c:orientation val="minMax"/>
          <c:max val="7500"/>
          <c:min val="0"/>
        </c:scaling>
        <c:delete val="0"/>
        <c:axPos val="l"/>
        <c:numFmt formatCode="#,##0;&quot;–&quot;#,##0;&quot;–&quot;" sourceLinked="1"/>
        <c:majorTickMark val="out"/>
        <c:minorTickMark val="none"/>
        <c:tickLblPos val="nextTo"/>
        <c:spPr>
          <a:ln w="3175">
            <a:solidFill>
              <a:srgbClr val="3379CD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07330176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04317339783065"/>
          <c:y val="0.30391347377350492"/>
          <c:w val="0.13049218096019335"/>
          <c:h val="0.51712835249042155"/>
        </c:manualLayout>
      </c:layout>
      <c:overlay val="0"/>
      <c:txPr>
        <a:bodyPr/>
        <a:lstStyle/>
        <a:p>
          <a:pPr>
            <a:defRPr sz="5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Times New Roman" panose="02020603050405020304" pitchFamily="18" charset="0"/>
          <a:ea typeface="Tahoma" pitchFamily="34" charset="0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754" footer="0.49212598500000754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9634</xdr:rowOff>
    </xdr:from>
    <xdr:to>
      <xdr:col>3</xdr:col>
      <xdr:colOff>888989</xdr:colOff>
      <xdr:row>21</xdr:row>
      <xdr:rowOff>120334</xdr:rowOff>
    </xdr:to>
    <xdr:graphicFrame macro="">
      <xdr:nvGraphicFramePr>
        <xdr:cNvPr id="28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26119</xdr:rowOff>
    </xdr:from>
    <xdr:to>
      <xdr:col>3</xdr:col>
      <xdr:colOff>885525</xdr:colOff>
      <xdr:row>44</xdr:row>
      <xdr:rowOff>94519</xdr:rowOff>
    </xdr:to>
    <xdr:graphicFrame macro="">
      <xdr:nvGraphicFramePr>
        <xdr:cNvPr id="28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25930</xdr:rowOff>
    </xdr:from>
    <xdr:to>
      <xdr:col>1</xdr:col>
      <xdr:colOff>2475406</xdr:colOff>
      <xdr:row>22</xdr:row>
      <xdr:rowOff>102880</xdr:rowOff>
    </xdr:to>
    <xdr:graphicFrame macro="">
      <xdr:nvGraphicFramePr>
        <xdr:cNvPr id="65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30967</xdr:rowOff>
    </xdr:from>
    <xdr:to>
      <xdr:col>5</xdr:col>
      <xdr:colOff>552150</xdr:colOff>
      <xdr:row>22</xdr:row>
      <xdr:rowOff>71917</xdr:rowOff>
    </xdr:to>
    <xdr:graphicFrame macro="">
      <xdr:nvGraphicFramePr>
        <xdr:cNvPr id="75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43813</xdr:rowOff>
    </xdr:from>
    <xdr:to>
      <xdr:col>5</xdr:col>
      <xdr:colOff>550562</xdr:colOff>
      <xdr:row>20</xdr:row>
      <xdr:rowOff>90088</xdr:rowOff>
    </xdr:to>
    <xdr:graphicFrame macro="">
      <xdr:nvGraphicFramePr>
        <xdr:cNvPr id="90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55246</xdr:rowOff>
    </xdr:from>
    <xdr:to>
      <xdr:col>5</xdr:col>
      <xdr:colOff>550562</xdr:colOff>
      <xdr:row>44</xdr:row>
      <xdr:rowOff>92840</xdr:rowOff>
    </xdr:to>
    <xdr:graphicFrame macro="">
      <xdr:nvGraphicFramePr>
        <xdr:cNvPr id="90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5</xdr:col>
      <xdr:colOff>581025</xdr:colOff>
      <xdr:row>21</xdr:row>
      <xdr:rowOff>103125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34924</xdr:rowOff>
    </xdr:from>
    <xdr:to>
      <xdr:col>5</xdr:col>
      <xdr:colOff>580725</xdr:colOff>
      <xdr:row>44</xdr:row>
      <xdr:rowOff>112699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23813</xdr:rowOff>
    </xdr:from>
    <xdr:to>
      <xdr:col>6</xdr:col>
      <xdr:colOff>456900</xdr:colOff>
      <xdr:row>21</xdr:row>
      <xdr:rowOff>57188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32066</xdr:rowOff>
    </xdr:from>
    <xdr:to>
      <xdr:col>5</xdr:col>
      <xdr:colOff>618825</xdr:colOff>
      <xdr:row>21</xdr:row>
      <xdr:rowOff>74966</xdr:rowOff>
    </xdr:to>
    <xdr:graphicFrame macro="">
      <xdr:nvGraphicFramePr>
        <xdr:cNvPr id="42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16721</xdr:rowOff>
    </xdr:from>
    <xdr:to>
      <xdr:col>1</xdr:col>
      <xdr:colOff>2295225</xdr:colOff>
      <xdr:row>22</xdr:row>
      <xdr:rowOff>78821</xdr:rowOff>
    </xdr:to>
    <xdr:graphicFrame macro="">
      <xdr:nvGraphicFramePr>
        <xdr:cNvPr id="126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7194</xdr:rowOff>
    </xdr:from>
    <xdr:to>
      <xdr:col>6</xdr:col>
      <xdr:colOff>533100</xdr:colOff>
      <xdr:row>22</xdr:row>
      <xdr:rowOff>10262</xdr:rowOff>
    </xdr:to>
    <xdr:graphicFrame macro="">
      <xdr:nvGraphicFramePr>
        <xdr:cNvPr id="464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38100</xdr:rowOff>
    </xdr:from>
    <xdr:to>
      <xdr:col>5</xdr:col>
      <xdr:colOff>590250</xdr:colOff>
      <xdr:row>46</xdr:row>
      <xdr:rowOff>87600</xdr:rowOff>
    </xdr:to>
    <xdr:graphicFrame macro="">
      <xdr:nvGraphicFramePr>
        <xdr:cNvPr id="160443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39929</xdr:rowOff>
    </xdr:from>
    <xdr:to>
      <xdr:col>5</xdr:col>
      <xdr:colOff>590250</xdr:colOff>
      <xdr:row>70</xdr:row>
      <xdr:rowOff>83129</xdr:rowOff>
    </xdr:to>
    <xdr:graphicFrame macro="">
      <xdr:nvGraphicFramePr>
        <xdr:cNvPr id="1604436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41094</xdr:rowOff>
    </xdr:from>
    <xdr:to>
      <xdr:col>5</xdr:col>
      <xdr:colOff>590250</xdr:colOff>
      <xdr:row>94</xdr:row>
      <xdr:rowOff>84294</xdr:rowOff>
    </xdr:to>
    <xdr:graphicFrame macro="">
      <xdr:nvGraphicFramePr>
        <xdr:cNvPr id="16044370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72336</xdr:rowOff>
    </xdr:from>
    <xdr:to>
      <xdr:col>5</xdr:col>
      <xdr:colOff>590250</xdr:colOff>
      <xdr:row>22</xdr:row>
      <xdr:rowOff>79536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58737</xdr:rowOff>
    </xdr:from>
    <xdr:to>
      <xdr:col>1</xdr:col>
      <xdr:colOff>2343716</xdr:colOff>
      <xdr:row>22</xdr:row>
      <xdr:rowOff>84837</xdr:rowOff>
    </xdr:to>
    <xdr:graphicFrame macro="">
      <xdr:nvGraphicFramePr>
        <xdr:cNvPr id="536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0.03329</cdr:x>
      <cdr:y>0.08181</cdr:y>
    </cdr:from>
    <cdr:to>
      <cdr:x>0.14327</cdr:x>
      <cdr:y>0.18071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6922" y="132954"/>
          <a:ext cx="452437" cy="160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32597</xdr:rowOff>
    </xdr:from>
    <xdr:to>
      <xdr:col>5</xdr:col>
      <xdr:colOff>571200</xdr:colOff>
      <xdr:row>22</xdr:row>
      <xdr:rowOff>96797</xdr:rowOff>
    </xdr:to>
    <xdr:graphicFrame macro="">
      <xdr:nvGraphicFramePr>
        <xdr:cNvPr id="5578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52208</xdr:rowOff>
    </xdr:from>
    <xdr:to>
      <xdr:col>5</xdr:col>
      <xdr:colOff>571200</xdr:colOff>
      <xdr:row>46</xdr:row>
      <xdr:rowOff>103808</xdr:rowOff>
    </xdr:to>
    <xdr:graphicFrame macro="">
      <xdr:nvGraphicFramePr>
        <xdr:cNvPr id="5578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41653</xdr:rowOff>
    </xdr:from>
    <xdr:to>
      <xdr:col>5</xdr:col>
      <xdr:colOff>571200</xdr:colOff>
      <xdr:row>70</xdr:row>
      <xdr:rowOff>94153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3176</xdr:rowOff>
    </xdr:from>
    <xdr:to>
      <xdr:col>7</xdr:col>
      <xdr:colOff>504525</xdr:colOff>
      <xdr:row>22</xdr:row>
      <xdr:rowOff>31376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13123</xdr:rowOff>
    </xdr:from>
    <xdr:to>
      <xdr:col>3</xdr:col>
      <xdr:colOff>1039000</xdr:colOff>
      <xdr:row>22</xdr:row>
      <xdr:rowOff>119623</xdr:rowOff>
    </xdr:to>
    <xdr:graphicFrame macro="">
      <xdr:nvGraphicFramePr>
        <xdr:cNvPr id="147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25610</xdr:rowOff>
    </xdr:from>
    <xdr:to>
      <xdr:col>2</xdr:col>
      <xdr:colOff>83500</xdr:colOff>
      <xdr:row>35</xdr:row>
      <xdr:rowOff>91579</xdr:rowOff>
    </xdr:to>
    <xdr:graphicFrame macro="">
      <xdr:nvGraphicFramePr>
        <xdr:cNvPr id="1615481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</xdr:colOff>
      <xdr:row>35</xdr:row>
      <xdr:rowOff>81756</xdr:rowOff>
    </xdr:from>
    <xdr:to>
      <xdr:col>3</xdr:col>
      <xdr:colOff>1014112</xdr:colOff>
      <xdr:row>45</xdr:row>
      <xdr:rowOff>88656</xdr:rowOff>
    </xdr:to>
    <xdr:graphicFrame macro="">
      <xdr:nvGraphicFramePr>
        <xdr:cNvPr id="1615482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23</xdr:row>
      <xdr:rowOff>23812</xdr:rowOff>
    </xdr:from>
    <xdr:to>
      <xdr:col>3</xdr:col>
      <xdr:colOff>1007425</xdr:colOff>
      <xdr:row>35</xdr:row>
      <xdr:rowOff>89781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26986</xdr:rowOff>
    </xdr:from>
    <xdr:to>
      <xdr:col>5</xdr:col>
      <xdr:colOff>637875</xdr:colOff>
      <xdr:row>22</xdr:row>
      <xdr:rowOff>71986</xdr:rowOff>
    </xdr:to>
    <xdr:graphicFrame macro="">
      <xdr:nvGraphicFramePr>
        <xdr:cNvPr id="618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 macro="">
      <xdr:nvGraphicFramePr>
        <xdr:cNvPr id="188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35983</xdr:rowOff>
    </xdr:from>
    <xdr:to>
      <xdr:col>5</xdr:col>
      <xdr:colOff>514050</xdr:colOff>
      <xdr:row>44</xdr:row>
      <xdr:rowOff>113383</xdr:rowOff>
    </xdr:to>
    <xdr:graphicFrame macro="">
      <xdr:nvGraphicFramePr>
        <xdr:cNvPr id="204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69</xdr:row>
      <xdr:rowOff>22648</xdr:rowOff>
    </xdr:from>
    <xdr:to>
      <xdr:col>5</xdr:col>
      <xdr:colOff>514050</xdr:colOff>
      <xdr:row>90</xdr:row>
      <xdr:rowOff>106348</xdr:rowOff>
    </xdr:to>
    <xdr:graphicFrame macro="">
      <xdr:nvGraphicFramePr>
        <xdr:cNvPr id="2046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28787</xdr:rowOff>
    </xdr:from>
    <xdr:to>
      <xdr:col>5</xdr:col>
      <xdr:colOff>520500</xdr:colOff>
      <xdr:row>138</xdr:row>
      <xdr:rowOff>9525</xdr:rowOff>
    </xdr:to>
    <xdr:graphicFrame macro="">
      <xdr:nvGraphicFramePr>
        <xdr:cNvPr id="204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37096</xdr:rowOff>
    </xdr:from>
    <xdr:to>
      <xdr:col>5</xdr:col>
      <xdr:colOff>514050</xdr:colOff>
      <xdr:row>93</xdr:row>
      <xdr:rowOff>85725</xdr:rowOff>
    </xdr:to>
    <xdr:graphicFrame macro="">
      <xdr:nvGraphicFramePr>
        <xdr:cNvPr id="2089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5</xdr:col>
      <xdr:colOff>599775</xdr:colOff>
      <xdr:row>22</xdr:row>
      <xdr:rowOff>83250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12383</xdr:rowOff>
    </xdr:from>
    <xdr:to>
      <xdr:col>3</xdr:col>
      <xdr:colOff>1018875</xdr:colOff>
      <xdr:row>21</xdr:row>
      <xdr:rowOff>97733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108553</xdr:rowOff>
    </xdr:from>
    <xdr:to>
      <xdr:col>7</xdr:col>
      <xdr:colOff>475156</xdr:colOff>
      <xdr:row>21</xdr:row>
      <xdr:rowOff>16334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4541</xdr:rowOff>
    </xdr:from>
    <xdr:to>
      <xdr:col>3</xdr:col>
      <xdr:colOff>184936</xdr:colOff>
      <xdr:row>21</xdr:row>
      <xdr:rowOff>96116</xdr:rowOff>
    </xdr:to>
    <xdr:graphicFrame macro="">
      <xdr:nvGraphicFramePr>
        <xdr:cNvPr id="72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183697</xdr:colOff>
      <xdr:row>11</xdr:row>
      <xdr:rowOff>92272</xdr:rowOff>
    </xdr:from>
    <xdr:to>
      <xdr:col>6</xdr:col>
      <xdr:colOff>500168</xdr:colOff>
      <xdr:row>21</xdr:row>
      <xdr:rowOff>88597</xdr:rowOff>
    </xdr:to>
    <xdr:graphicFrame macro="">
      <xdr:nvGraphicFramePr>
        <xdr:cNvPr id="724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5554</xdr:rowOff>
    </xdr:from>
    <xdr:to>
      <xdr:col>1</xdr:col>
      <xdr:colOff>2352375</xdr:colOff>
      <xdr:row>23</xdr:row>
      <xdr:rowOff>21154</xdr:rowOff>
    </xdr:to>
    <xdr:graphicFrame macro="">
      <xdr:nvGraphicFramePr>
        <xdr:cNvPr id="75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29206</xdr:rowOff>
    </xdr:from>
    <xdr:to>
      <xdr:col>6</xdr:col>
      <xdr:colOff>495000</xdr:colOff>
      <xdr:row>21</xdr:row>
      <xdr:rowOff>126031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21694</xdr:rowOff>
    </xdr:from>
    <xdr:to>
      <xdr:col>4</xdr:col>
      <xdr:colOff>752175</xdr:colOff>
      <xdr:row>22</xdr:row>
      <xdr:rowOff>91294</xdr:rowOff>
    </xdr:to>
    <xdr:graphicFrame macro="">
      <xdr:nvGraphicFramePr>
        <xdr:cNvPr id="82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44</xdr:row>
      <xdr:rowOff>37464</xdr:rowOff>
    </xdr:from>
    <xdr:to>
      <xdr:col>13</xdr:col>
      <xdr:colOff>221950</xdr:colOff>
      <xdr:row>65</xdr:row>
      <xdr:rowOff>94689</xdr:rowOff>
    </xdr:to>
    <xdr:graphicFrame macro="">
      <xdr:nvGraphicFramePr>
        <xdr:cNvPr id="239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6084</xdr:rowOff>
    </xdr:from>
    <xdr:to>
      <xdr:col>5</xdr:col>
      <xdr:colOff>467475</xdr:colOff>
      <xdr:row>42</xdr:row>
      <xdr:rowOff>120909</xdr:rowOff>
    </xdr:to>
    <xdr:graphicFrame macro="">
      <xdr:nvGraphicFramePr>
        <xdr:cNvPr id="3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3969</xdr:colOff>
      <xdr:row>12</xdr:row>
      <xdr:rowOff>63137</xdr:rowOff>
    </xdr:from>
    <xdr:to>
      <xdr:col>2</xdr:col>
      <xdr:colOff>59694</xdr:colOff>
      <xdr:row>20</xdr:row>
      <xdr:rowOff>90062</xdr:rowOff>
    </xdr:to>
    <xdr:graphicFrame macro="">
      <xdr:nvGraphicFramePr>
        <xdr:cNvPr id="116811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32488</xdr:rowOff>
    </xdr:from>
    <xdr:to>
      <xdr:col>5</xdr:col>
      <xdr:colOff>467475</xdr:colOff>
      <xdr:row>44</xdr:row>
      <xdr:rowOff>79888</xdr:rowOff>
    </xdr:to>
    <xdr:graphicFrame macro="">
      <xdr:nvGraphicFramePr>
        <xdr:cNvPr id="1168114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60325</xdr:colOff>
      <xdr:row>12</xdr:row>
      <xdr:rowOff>62714</xdr:rowOff>
    </xdr:from>
    <xdr:to>
      <xdr:col>5</xdr:col>
      <xdr:colOff>468475</xdr:colOff>
      <xdr:row>20</xdr:row>
      <xdr:rowOff>89639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838218</xdr:colOff>
      <xdr:row>11</xdr:row>
      <xdr:rowOff>52390</xdr:rowOff>
    </xdr:from>
    <xdr:to>
      <xdr:col>4</xdr:col>
      <xdr:colOff>182043</xdr:colOff>
      <xdr:row>12</xdr:row>
      <xdr:rowOff>71440</xdr:rowOff>
    </xdr:to>
    <xdr:sp macro="" textlink="">
      <xdr:nvSpPr>
        <xdr:cNvPr id="2" name="CaixaDeTexto 1"/>
        <xdr:cNvSpPr txBox="1"/>
      </xdr:nvSpPr>
      <xdr:spPr>
        <a:xfrm>
          <a:off x="838218" y="1452565"/>
          <a:ext cx="2268000" cy="104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550" b="1">
              <a:latin typeface="Times New Roman" panose="02020603050405020304" pitchFamily="18" charset="0"/>
              <a:cs typeface="Times New Roman" panose="02020603050405020304" pitchFamily="18" charset="0"/>
            </a:rPr>
            <a:t> Número de emprego formal, por atividades econômicas, em Alagoas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6</xdr:col>
      <xdr:colOff>515100</xdr:colOff>
      <xdr:row>20</xdr:row>
      <xdr:rowOff>72450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22</xdr:row>
      <xdr:rowOff>47625</xdr:rowOff>
    </xdr:to>
    <xdr:graphicFrame macro="">
      <xdr:nvGraphicFramePr>
        <xdr:cNvPr id="49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26302</xdr:rowOff>
    </xdr:from>
    <xdr:to>
      <xdr:col>2</xdr:col>
      <xdr:colOff>334275</xdr:colOff>
      <xdr:row>20</xdr:row>
      <xdr:rowOff>108277</xdr:rowOff>
    </xdr:to>
    <xdr:graphicFrame macro="">
      <xdr:nvGraphicFramePr>
        <xdr:cNvPr id="49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347663</xdr:colOff>
      <xdr:row>11</xdr:row>
      <xdr:rowOff>33337</xdr:rowOff>
    </xdr:from>
    <xdr:to>
      <xdr:col>4</xdr:col>
      <xdr:colOff>729563</xdr:colOff>
      <xdr:row>21</xdr:row>
      <xdr:rowOff>1012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33972</xdr:rowOff>
    </xdr:from>
    <xdr:to>
      <xdr:col>3</xdr:col>
      <xdr:colOff>200925</xdr:colOff>
      <xdr:row>21</xdr:row>
      <xdr:rowOff>96897</xdr:rowOff>
    </xdr:to>
    <xdr:graphicFrame macro="">
      <xdr:nvGraphicFramePr>
        <xdr:cNvPr id="55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223837</xdr:colOff>
      <xdr:row>12</xdr:row>
      <xdr:rowOff>38100</xdr:rowOff>
    </xdr:from>
    <xdr:to>
      <xdr:col>6</xdr:col>
      <xdr:colOff>510487</xdr:colOff>
      <xdr:row>21</xdr:row>
      <xdr:rowOff>101025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os%20Publica&#231;&#245;es%20para%20atualiza&#231;&#227;o%20do%20ano%20seguinte/C&#243;pia%20de%20Resenha_atualizando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VAN~2.SEP\AppData\Local\Temp\Rar$DIa0.573\tab3_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VAN~2.SEP\AppData\Local\Temp\Rar$DIa0.758\tab3_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VAN~2.SEP\AppData\Local\Temp\Rar$DIa0.197\tab3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caracterização"/>
      <sheetName val="limites lagunas"/>
      <sheetName val="rios"/>
      <sheetName val="pop localizção e sexo"/>
      <sheetName val="pop por cor ou raça"/>
      <sheetName val="ipc"/>
      <sheetName val="admissões desligamentos"/>
      <sheetName val="emprego formal"/>
      <sheetName val="acidentes de trab"/>
      <sheetName val="pib"/>
      <sheetName val="área colhi"/>
      <sheetName val="quant pro"/>
      <sheetName val="valor prod"/>
      <sheetName val="pecuária"/>
      <sheetName val="avic prod orig anim"/>
      <sheetName val="pescado"/>
      <sheetName val="prod petró gas"/>
      <sheetName val="prod cimento"/>
      <sheetName val="prod braskem"/>
      <sheetName val="prod açúcar e etanol"/>
      <sheetName val="nº cons consu ener"/>
      <sheetName val="água"/>
      <sheetName val="esgoto"/>
      <sheetName val="quant valor imp exp prod"/>
      <sheetName val="Valor exp fatores"/>
      <sheetName val="valor imp fatores"/>
      <sheetName val="Exp e Imp mensal"/>
      <sheetName val="cons cimento"/>
      <sheetName val="vendas combust"/>
      <sheetName val="ext rodovias"/>
      <sheetName val="frota veículos"/>
      <sheetName val="transp rod e hid"/>
      <sheetName val="carga emb"/>
      <sheetName val="transp áereo"/>
      <sheetName val="transp ferr"/>
      <sheetName val="telefonia"/>
      <sheetName val="impostos"/>
      <sheetName val=" Transf. consti."/>
      <sheetName val="icms fpe"/>
      <sheetName val="receita despesa"/>
      <sheetName val="agencias bancárias"/>
      <sheetName val="turismo"/>
      <sheetName val="educ básica"/>
      <sheetName val="ensino sup"/>
      <sheetName val="seg púb"/>
      <sheetName val="eleitores"/>
      <sheetName val="casos confirmados"/>
      <sheetName val="est hos"/>
      <sheetName val="est hos (2)"/>
      <sheetName val="bene conc"/>
      <sheetName val="valor"/>
      <sheetName val="domicilios localização"/>
      <sheetName val="domicílios e moradores micro"/>
      <sheetName val="dom água, esg san, enérg e tel"/>
      <sheetName val="taxas-79-80"/>
      <sheetName val="taxa freq"/>
      <sheetName val="média est"/>
      <sheetName val="% de Domicílios"/>
      <sheetName val="% de Domicílios (2)"/>
      <sheetName val="idh-m"/>
      <sheetName val="Fo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B4" t="str">
            <v>PASSAGEIROS TRANSPORTADOS (mil pessoas)</v>
          </cell>
        </row>
        <row r="5">
          <cell r="A5">
            <v>2009</v>
          </cell>
          <cell r="B5">
            <v>1795</v>
          </cell>
        </row>
        <row r="6">
          <cell r="A6">
            <v>2010</v>
          </cell>
          <cell r="B6">
            <v>1266</v>
          </cell>
        </row>
        <row r="7">
          <cell r="A7">
            <v>2011</v>
          </cell>
          <cell r="B7">
            <v>837</v>
          </cell>
        </row>
        <row r="8">
          <cell r="A8">
            <v>2012</v>
          </cell>
          <cell r="B8">
            <v>1612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3.4"/>
    </sheetNames>
    <sheetDataSet>
      <sheetData sheetId="0">
        <row r="9">
          <cell r="B9">
            <v>1023.106</v>
          </cell>
        </row>
        <row r="14">
          <cell r="B14">
            <v>37.091000000000001</v>
          </cell>
        </row>
        <row r="15">
          <cell r="B15">
            <v>34.103000000000002</v>
          </cell>
        </row>
        <row r="16">
          <cell r="B16">
            <v>99.929000000000002</v>
          </cell>
        </row>
        <row r="17">
          <cell r="B17">
            <v>168.73699999999999</v>
          </cell>
        </row>
        <row r="18">
          <cell r="B18">
            <v>120.854</v>
          </cell>
        </row>
        <row r="19">
          <cell r="B19">
            <v>128.041</v>
          </cell>
        </row>
        <row r="20">
          <cell r="B20">
            <v>120.852</v>
          </cell>
        </row>
        <row r="21">
          <cell r="B21">
            <v>102.29900000000001</v>
          </cell>
        </row>
        <row r="22">
          <cell r="B22">
            <v>64.617000000000004</v>
          </cell>
        </row>
        <row r="23">
          <cell r="B23">
            <v>57.436</v>
          </cell>
        </row>
        <row r="24">
          <cell r="B24">
            <v>28.716000000000001</v>
          </cell>
        </row>
        <row r="25">
          <cell r="B25">
            <v>60.430999999999997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3.4"/>
    </sheetNames>
    <sheetDataSet>
      <sheetData sheetId="0">
        <row r="9">
          <cell r="G9">
            <v>618.05700000000002</v>
          </cell>
          <cell r="H9">
            <v>159.74100000000001</v>
          </cell>
          <cell r="I9">
            <v>100.51300000000001</v>
          </cell>
        </row>
        <row r="11">
          <cell r="G11">
            <v>530.10900000000004</v>
          </cell>
          <cell r="H11">
            <v>138.797</v>
          </cell>
          <cell r="I11">
            <v>34.1</v>
          </cell>
        </row>
        <row r="12">
          <cell r="G12">
            <v>87.947999999999993</v>
          </cell>
          <cell r="H12">
            <v>20.943999999999999</v>
          </cell>
          <cell r="I12">
            <v>66.412999999999997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3.2"/>
    </sheetNames>
    <sheetDataSet>
      <sheetData sheetId="0">
        <row r="7">
          <cell r="B7">
            <v>2800.0749999999998</v>
          </cell>
        </row>
        <row r="9">
          <cell r="B9">
            <v>528.31799999999998</v>
          </cell>
        </row>
        <row r="10">
          <cell r="B10">
            <v>100.505</v>
          </cell>
        </row>
        <row r="11">
          <cell r="B11">
            <v>128.63800000000001</v>
          </cell>
        </row>
        <row r="12">
          <cell r="B12">
            <v>173.511</v>
          </cell>
        </row>
        <row r="13">
          <cell r="B13">
            <v>231.54499999999999</v>
          </cell>
        </row>
        <row r="14">
          <cell r="B14">
            <v>223.18199999999999</v>
          </cell>
        </row>
        <row r="15">
          <cell r="B15">
            <v>140.01499999999999</v>
          </cell>
        </row>
        <row r="16">
          <cell r="B16">
            <v>145.38</v>
          </cell>
        </row>
        <row r="17">
          <cell r="B17">
            <v>231.52699999999999</v>
          </cell>
        </row>
        <row r="18">
          <cell r="B18">
            <v>91.540999999999997</v>
          </cell>
        </row>
        <row r="19">
          <cell r="B19">
            <v>92.137</v>
          </cell>
        </row>
        <row r="20">
          <cell r="B20">
            <v>461.88600000000002</v>
          </cell>
        </row>
        <row r="21">
          <cell r="B21">
            <v>65.811000000000007</v>
          </cell>
        </row>
        <row r="22">
          <cell r="B22">
            <v>18.542999999999999</v>
          </cell>
        </row>
        <row r="23">
          <cell r="B23">
            <v>24.527999999999999</v>
          </cell>
        </row>
        <row r="24">
          <cell r="B24">
            <v>133.43199999999999</v>
          </cell>
        </row>
        <row r="25">
          <cell r="B25">
            <v>9.5760000000000005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7" zoomScale="200" zoomScaleNormal="200" workbookViewId="0">
      <selection activeCell="A25" sqref="A25"/>
    </sheetView>
  </sheetViews>
  <sheetFormatPr defaultColWidth="8.85546875" defaultRowHeight="12.75" x14ac:dyDescent="0.2"/>
  <cols>
    <col min="1" max="1" width="44" style="2" customWidth="1"/>
    <col min="2" max="2" width="2.28515625" style="2" customWidth="1"/>
    <col min="3" max="3" width="12.85546875" style="4" customWidth="1"/>
    <col min="4" max="16384" width="8.85546875" style="2"/>
  </cols>
  <sheetData>
    <row r="1" spans="1:3" ht="9" customHeight="1" x14ac:dyDescent="0.2">
      <c r="A1" s="614" t="s">
        <v>588</v>
      </c>
      <c r="B1" s="614"/>
      <c r="C1" s="614"/>
    </row>
    <row r="2" spans="1:3" ht="5.0999999999999996" customHeight="1" x14ac:dyDescent="0.2">
      <c r="A2" s="3"/>
    </row>
    <row r="3" spans="1:3" ht="9.9499999999999993" customHeight="1" x14ac:dyDescent="0.2">
      <c r="A3" s="5" t="s">
        <v>608</v>
      </c>
      <c r="B3" s="6"/>
      <c r="C3" s="7"/>
    </row>
    <row r="4" spans="1:3" ht="9" customHeight="1" x14ac:dyDescent="0.2">
      <c r="A4" s="8" t="s">
        <v>589</v>
      </c>
      <c r="B4" s="9"/>
      <c r="C4" s="10">
        <v>7</v>
      </c>
    </row>
    <row r="5" spans="1:3" ht="9" customHeight="1" x14ac:dyDescent="0.2">
      <c r="A5" s="8" t="s">
        <v>590</v>
      </c>
      <c r="B5" s="9"/>
      <c r="C5" s="10">
        <v>12</v>
      </c>
    </row>
    <row r="6" spans="1:3" ht="9" customHeight="1" x14ac:dyDescent="0.2">
      <c r="A6" s="8" t="s">
        <v>591</v>
      </c>
      <c r="B6" s="9"/>
      <c r="C6" s="10">
        <v>16</v>
      </c>
    </row>
    <row r="7" spans="1:3" ht="9" customHeight="1" x14ac:dyDescent="0.2">
      <c r="A7" s="8" t="s">
        <v>592</v>
      </c>
      <c r="B7" s="9"/>
      <c r="C7" s="10">
        <v>19</v>
      </c>
    </row>
    <row r="8" spans="1:3" ht="9.9499999999999993" customHeight="1" x14ac:dyDescent="0.2">
      <c r="A8" s="11" t="s">
        <v>593</v>
      </c>
      <c r="B8" s="6"/>
      <c r="C8" s="12"/>
    </row>
    <row r="9" spans="1:3" ht="9" customHeight="1" x14ac:dyDescent="0.2">
      <c r="A9" s="8" t="s">
        <v>780</v>
      </c>
      <c r="B9" s="9"/>
      <c r="C9" s="10">
        <v>25</v>
      </c>
    </row>
    <row r="10" spans="1:3" ht="9" customHeight="1" x14ac:dyDescent="0.2">
      <c r="A10" s="8" t="s">
        <v>594</v>
      </c>
      <c r="B10" s="9"/>
      <c r="C10" s="10">
        <v>26</v>
      </c>
    </row>
    <row r="11" spans="1:3" ht="9" customHeight="1" x14ac:dyDescent="0.2">
      <c r="A11" s="8" t="s">
        <v>595</v>
      </c>
      <c r="B11" s="9"/>
      <c r="C11" s="10">
        <v>37</v>
      </c>
    </row>
    <row r="12" spans="1:3" ht="9" customHeight="1" x14ac:dyDescent="0.2">
      <c r="A12" s="8" t="s">
        <v>596</v>
      </c>
      <c r="B12" s="9"/>
      <c r="C12" s="10">
        <v>46</v>
      </c>
    </row>
    <row r="13" spans="1:3" ht="9.9499999999999993" customHeight="1" x14ac:dyDescent="0.2">
      <c r="A13" s="13" t="s">
        <v>597</v>
      </c>
      <c r="B13" s="6"/>
      <c r="C13" s="14"/>
    </row>
    <row r="14" spans="1:3" ht="9" customHeight="1" x14ac:dyDescent="0.2">
      <c r="A14" s="8" t="s">
        <v>598</v>
      </c>
      <c r="B14" s="9"/>
      <c r="C14" s="10">
        <v>82</v>
      </c>
    </row>
    <row r="15" spans="1:3" ht="9" customHeight="1" x14ac:dyDescent="0.2">
      <c r="A15" s="8" t="s">
        <v>599</v>
      </c>
      <c r="B15" s="9"/>
      <c r="C15" s="10">
        <v>92</v>
      </c>
    </row>
    <row r="16" spans="1:3" ht="9" customHeight="1" x14ac:dyDescent="0.2">
      <c r="A16" s="8" t="s">
        <v>600</v>
      </c>
      <c r="B16" s="9"/>
      <c r="C16" s="10">
        <v>94</v>
      </c>
    </row>
    <row r="17" spans="1:3" ht="9" customHeight="1" x14ac:dyDescent="0.2">
      <c r="A17" s="8" t="s">
        <v>601</v>
      </c>
      <c r="B17" s="9"/>
      <c r="C17" s="10">
        <v>97</v>
      </c>
    </row>
    <row r="18" spans="1:3" ht="9" customHeight="1" x14ac:dyDescent="0.2">
      <c r="A18" s="8" t="s">
        <v>602</v>
      </c>
      <c r="B18" s="9"/>
      <c r="C18" s="10">
        <v>100</v>
      </c>
    </row>
    <row r="19" spans="1:3" ht="9" customHeight="1" x14ac:dyDescent="0.2">
      <c r="A19" s="8" t="s">
        <v>603</v>
      </c>
      <c r="B19" s="9"/>
      <c r="C19" s="10">
        <v>102</v>
      </c>
    </row>
    <row r="20" spans="1:3" ht="9.9499999999999993" customHeight="1" x14ac:dyDescent="0.2">
      <c r="A20" s="15" t="s">
        <v>604</v>
      </c>
      <c r="B20" s="6"/>
      <c r="C20" s="16"/>
    </row>
    <row r="21" spans="1:3" ht="8.4499999999999993" customHeight="1" x14ac:dyDescent="0.2">
      <c r="A21" s="8" t="s">
        <v>605</v>
      </c>
      <c r="B21" s="9"/>
      <c r="C21" s="10">
        <v>106</v>
      </c>
    </row>
    <row r="22" spans="1:3" ht="9.9499999999999993" customHeight="1" x14ac:dyDescent="0.2">
      <c r="A22" s="17" t="s">
        <v>606</v>
      </c>
      <c r="B22" s="6"/>
      <c r="C22" s="18"/>
    </row>
    <row r="23" spans="1:3" ht="8.4499999999999993" customHeight="1" x14ac:dyDescent="0.2">
      <c r="A23" s="8" t="s">
        <v>607</v>
      </c>
      <c r="B23" s="8"/>
      <c r="C23" s="10">
        <v>116</v>
      </c>
    </row>
    <row r="24" spans="1:3" ht="9.9499999999999993" customHeight="1" x14ac:dyDescent="0.2">
      <c r="A24" s="19" t="s">
        <v>753</v>
      </c>
      <c r="C24" s="20"/>
    </row>
  </sheetData>
  <mergeCells count="1">
    <mergeCell ref="A1:C1"/>
  </mergeCells>
  <pageMargins left="0.43307086614173229" right="0.43307086614173229" top="0.43307086614173229" bottom="0.39370078740157483" header="0.19685039370078741" footer="0.19685039370078741"/>
  <pageSetup paperSize="193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9.42578125" style="25" customWidth="1"/>
    <col min="2" max="7" width="8.28515625" style="25" customWidth="1"/>
    <col min="8" max="16384" width="9.140625" style="25"/>
  </cols>
  <sheetData>
    <row r="1" spans="1:8" ht="9.9499999999999993" customHeight="1" x14ac:dyDescent="0.2">
      <c r="A1" s="157" t="s">
        <v>975</v>
      </c>
      <c r="B1" s="158"/>
      <c r="C1" s="158"/>
    </row>
    <row r="2" spans="1:8" ht="11.1" customHeight="1" x14ac:dyDescent="0.2">
      <c r="A2" s="635" t="s">
        <v>220</v>
      </c>
      <c r="B2" s="633" t="s">
        <v>271</v>
      </c>
      <c r="C2" s="633"/>
      <c r="D2" s="633"/>
      <c r="E2" s="633"/>
      <c r="F2" s="633"/>
      <c r="G2" s="634"/>
    </row>
    <row r="3" spans="1:8" ht="11.1" customHeight="1" x14ac:dyDescent="0.2">
      <c r="A3" s="635"/>
      <c r="B3" s="633" t="s">
        <v>326</v>
      </c>
      <c r="C3" s="633" t="s">
        <v>439</v>
      </c>
      <c r="D3" s="633"/>
      <c r="E3" s="633"/>
      <c r="F3" s="633"/>
      <c r="G3" s="634" t="s">
        <v>473</v>
      </c>
    </row>
    <row r="4" spans="1:8" ht="11.1" customHeight="1" x14ac:dyDescent="0.2">
      <c r="A4" s="635"/>
      <c r="B4" s="633"/>
      <c r="C4" s="633" t="s">
        <v>223</v>
      </c>
      <c r="D4" s="636" t="s">
        <v>272</v>
      </c>
      <c r="E4" s="636"/>
      <c r="F4" s="636"/>
      <c r="G4" s="634"/>
    </row>
    <row r="5" spans="1:8" ht="18" customHeight="1" x14ac:dyDescent="0.2">
      <c r="A5" s="635"/>
      <c r="B5" s="633"/>
      <c r="C5" s="633"/>
      <c r="D5" s="380" t="s">
        <v>273</v>
      </c>
      <c r="E5" s="380" t="s">
        <v>274</v>
      </c>
      <c r="F5" s="380" t="s">
        <v>275</v>
      </c>
      <c r="G5" s="634"/>
    </row>
    <row r="6" spans="1:8" ht="9.6" customHeight="1" x14ac:dyDescent="0.15">
      <c r="A6" s="101">
        <v>2010</v>
      </c>
      <c r="B6" s="140">
        <f>C6+G6</f>
        <v>9308</v>
      </c>
      <c r="C6" s="140">
        <f>D6+E6+F6</f>
        <v>6558</v>
      </c>
      <c r="D6" s="159">
        <v>5719</v>
      </c>
      <c r="E6" s="159">
        <v>698</v>
      </c>
      <c r="F6" s="159">
        <v>141</v>
      </c>
      <c r="G6" s="160">
        <v>2750</v>
      </c>
      <c r="H6" s="161"/>
    </row>
    <row r="7" spans="1:8" ht="9.6" customHeight="1" x14ac:dyDescent="0.15">
      <c r="A7" s="101">
        <v>2011</v>
      </c>
      <c r="B7" s="140">
        <f>C7+G7</f>
        <v>9813</v>
      </c>
      <c r="C7" s="140">
        <f>D7+E7+F7</f>
        <v>6513</v>
      </c>
      <c r="D7" s="159">
        <v>5659</v>
      </c>
      <c r="E7" s="159">
        <v>697</v>
      </c>
      <c r="F7" s="159">
        <v>157</v>
      </c>
      <c r="G7" s="160">
        <v>3300</v>
      </c>
    </row>
    <row r="8" spans="1:8" ht="9.6" customHeight="1" x14ac:dyDescent="0.15">
      <c r="A8" s="101">
        <v>2012</v>
      </c>
      <c r="B8" s="140">
        <f>C8+G8</f>
        <v>8624</v>
      </c>
      <c r="C8" s="140">
        <f>D8+E8+F8</f>
        <v>5787</v>
      </c>
      <c r="D8" s="159">
        <v>5088</v>
      </c>
      <c r="E8" s="159">
        <v>567</v>
      </c>
      <c r="F8" s="159">
        <v>132</v>
      </c>
      <c r="G8" s="160">
        <v>2837</v>
      </c>
    </row>
    <row r="9" spans="1:8" ht="9.6" customHeight="1" x14ac:dyDescent="0.15">
      <c r="A9" s="101">
        <v>2013</v>
      </c>
      <c r="B9" s="140">
        <f>C9+G9</f>
        <v>6587</v>
      </c>
      <c r="C9" s="140">
        <f>D9+E9+F9</f>
        <v>4360</v>
      </c>
      <c r="D9" s="159">
        <v>3661</v>
      </c>
      <c r="E9" s="159">
        <v>551</v>
      </c>
      <c r="F9" s="159">
        <v>148</v>
      </c>
      <c r="G9" s="160">
        <v>2227</v>
      </c>
    </row>
    <row r="10" spans="1:8" ht="9.6" customHeight="1" x14ac:dyDescent="0.15">
      <c r="A10" s="381">
        <v>2014</v>
      </c>
      <c r="B10" s="382">
        <f>C10+G10</f>
        <v>5724</v>
      </c>
      <c r="C10" s="382">
        <f>D10+E10+F10</f>
        <v>4029</v>
      </c>
      <c r="D10" s="383">
        <v>3322</v>
      </c>
      <c r="E10" s="383">
        <v>596</v>
      </c>
      <c r="F10" s="383">
        <v>111</v>
      </c>
      <c r="G10" s="384">
        <v>1695</v>
      </c>
    </row>
    <row r="11" spans="1:8" ht="6.95" customHeight="1" x14ac:dyDescent="0.2">
      <c r="A11" s="313" t="s">
        <v>867</v>
      </c>
    </row>
    <row r="12" spans="1:8" ht="6.95" customHeight="1" x14ac:dyDescent="0.2">
      <c r="A12" s="313" t="s">
        <v>866</v>
      </c>
      <c r="D12" s="313" t="s">
        <v>965</v>
      </c>
    </row>
    <row r="13" spans="1:8" ht="9.9499999999999993" customHeight="1" x14ac:dyDescent="0.2"/>
    <row r="14" spans="1:8" ht="9.9499999999999993" customHeight="1" x14ac:dyDescent="0.2"/>
    <row r="15" spans="1:8" ht="9.9499999999999993" customHeight="1" x14ac:dyDescent="0.2"/>
    <row r="16" spans="1:8" ht="9.9499999999999993" customHeight="1" x14ac:dyDescent="0.2"/>
    <row r="17" spans="1:8" ht="9.9499999999999993" customHeight="1" x14ac:dyDescent="0.2"/>
    <row r="18" spans="1:8" ht="9.9499999999999993" customHeight="1" x14ac:dyDescent="0.2"/>
    <row r="19" spans="1:8" ht="9.9499999999999993" customHeight="1" x14ac:dyDescent="0.2"/>
    <row r="20" spans="1:8" ht="9.9499999999999993" customHeight="1" x14ac:dyDescent="0.2"/>
    <row r="21" spans="1:8" ht="6.95" customHeight="1" x14ac:dyDescent="0.2"/>
    <row r="22" spans="1:8" ht="6.95" customHeight="1" x14ac:dyDescent="0.2">
      <c r="A22" s="313" t="s">
        <v>931</v>
      </c>
    </row>
    <row r="23" spans="1:8" ht="10.5" customHeight="1" x14ac:dyDescent="0.2">
      <c r="A23" s="53"/>
      <c r="B23" s="53"/>
      <c r="C23" s="53"/>
      <c r="D23" s="53"/>
      <c r="E23" s="53"/>
      <c r="F23" s="53"/>
      <c r="G23" s="53"/>
      <c r="H23" s="53"/>
    </row>
    <row r="24" spans="1:8" ht="9.9499999999999993" customHeight="1" x14ac:dyDescent="0.2"/>
  </sheetData>
  <mergeCells count="7">
    <mergeCell ref="B2:G2"/>
    <mergeCell ref="A2:A5"/>
    <mergeCell ref="G3:G5"/>
    <mergeCell ref="B3:B5"/>
    <mergeCell ref="D4:F4"/>
    <mergeCell ref="C4:C5"/>
    <mergeCell ref="C3:F3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.42578125" style="25" customWidth="1"/>
    <col min="2" max="5" width="11.7109375" style="25" customWidth="1"/>
    <col min="6" max="16384" width="9.140625" style="25"/>
  </cols>
  <sheetData>
    <row r="1" spans="1:5" ht="18" customHeight="1" x14ac:dyDescent="0.2">
      <c r="A1" s="637" t="s">
        <v>532</v>
      </c>
      <c r="B1" s="637"/>
      <c r="C1" s="637"/>
      <c r="D1" s="637"/>
      <c r="E1" s="637"/>
    </row>
    <row r="2" spans="1:5" ht="9" customHeight="1" x14ac:dyDescent="0.2">
      <c r="A2" s="24"/>
    </row>
    <row r="3" spans="1:5" ht="9.9499999999999993" customHeight="1" x14ac:dyDescent="0.2">
      <c r="A3" s="154" t="s">
        <v>790</v>
      </c>
    </row>
    <row r="4" spans="1:5" ht="9.9499999999999993" customHeight="1" x14ac:dyDescent="0.2">
      <c r="A4" s="155" t="s">
        <v>976</v>
      </c>
    </row>
    <row r="5" spans="1:5" ht="12.95" customHeight="1" x14ac:dyDescent="0.2">
      <c r="A5" s="638" t="s">
        <v>220</v>
      </c>
      <c r="B5" s="639" t="s">
        <v>474</v>
      </c>
      <c r="C5" s="639"/>
      <c r="D5" s="639" t="s">
        <v>791</v>
      </c>
      <c r="E5" s="640"/>
    </row>
    <row r="6" spans="1:5" ht="12.95" customHeight="1" x14ac:dyDescent="0.2">
      <c r="A6" s="638"/>
      <c r="B6" s="385" t="s">
        <v>276</v>
      </c>
      <c r="C6" s="385" t="s">
        <v>277</v>
      </c>
      <c r="D6" s="385" t="s">
        <v>276</v>
      </c>
      <c r="E6" s="386" t="s">
        <v>277</v>
      </c>
    </row>
    <row r="7" spans="1:5" ht="9.9499999999999993" customHeight="1" x14ac:dyDescent="0.15">
      <c r="A7" s="198">
        <v>2010</v>
      </c>
      <c r="B7" s="198" t="s">
        <v>278</v>
      </c>
      <c r="C7" s="601">
        <v>27134.849548677161</v>
      </c>
      <c r="D7" s="198" t="s">
        <v>279</v>
      </c>
      <c r="E7" s="204">
        <v>8694.4978274616205</v>
      </c>
    </row>
    <row r="8" spans="1:5" ht="9.9499999999999993" customHeight="1" x14ac:dyDescent="0.15">
      <c r="A8" s="198">
        <v>2011</v>
      </c>
      <c r="B8" s="198" t="s">
        <v>278</v>
      </c>
      <c r="C8" s="601">
        <v>31663.689176864042</v>
      </c>
      <c r="D8" s="198" t="s">
        <v>279</v>
      </c>
      <c r="E8" s="204">
        <v>10073.1215711679</v>
      </c>
    </row>
    <row r="9" spans="1:5" ht="9.9499999999999993" customHeight="1" x14ac:dyDescent="0.15">
      <c r="A9" s="198">
        <v>2012</v>
      </c>
      <c r="B9" s="198" t="s">
        <v>278</v>
      </c>
      <c r="C9" s="601">
        <v>34630.8610766196</v>
      </c>
      <c r="D9" s="198" t="s">
        <v>279</v>
      </c>
      <c r="E9" s="204">
        <v>10940.188722762199</v>
      </c>
    </row>
    <row r="10" spans="1:5" ht="9.9499999999999993" customHeight="1" x14ac:dyDescent="0.15">
      <c r="A10" s="387">
        <v>2013</v>
      </c>
      <c r="B10" s="387" t="s">
        <v>278</v>
      </c>
      <c r="C10" s="602">
        <v>37223.276378868184</v>
      </c>
      <c r="D10" s="387" t="s">
        <v>279</v>
      </c>
      <c r="E10" s="410">
        <v>11276.585688257501</v>
      </c>
    </row>
    <row r="11" spans="1:5" ht="6.95" customHeight="1" x14ac:dyDescent="0.2">
      <c r="A11" s="313" t="s">
        <v>953</v>
      </c>
    </row>
    <row r="12" spans="1:5" ht="9.6" customHeight="1" x14ac:dyDescent="0.2"/>
    <row r="13" spans="1:5" ht="9.6" customHeight="1" x14ac:dyDescent="0.2"/>
    <row r="14" spans="1:5" ht="9.6" customHeight="1" x14ac:dyDescent="0.2"/>
    <row r="15" spans="1:5" ht="9.6" customHeight="1" x14ac:dyDescent="0.2"/>
    <row r="16" spans="1:5" ht="9.6" customHeight="1" x14ac:dyDescent="0.2"/>
    <row r="17" spans="1:1" ht="3.95" customHeight="1" x14ac:dyDescent="0.2"/>
    <row r="18" spans="1:1" ht="9.6" customHeight="1" x14ac:dyDescent="0.2"/>
    <row r="19" spans="1:1" ht="9.6" customHeight="1" x14ac:dyDescent="0.2"/>
    <row r="20" spans="1:1" ht="9.6" customHeight="1" x14ac:dyDescent="0.2"/>
    <row r="21" spans="1:1" ht="9.6" customHeight="1" x14ac:dyDescent="0.2"/>
    <row r="22" spans="1:1" ht="6.95" customHeight="1" x14ac:dyDescent="0.2">
      <c r="A22" s="313" t="s">
        <v>954</v>
      </c>
    </row>
    <row r="23" spans="1:1" s="53" customFormat="1" ht="9" customHeight="1" x14ac:dyDescent="0.2"/>
  </sheetData>
  <mergeCells count="4">
    <mergeCell ref="A1:E1"/>
    <mergeCell ref="A5:A6"/>
    <mergeCell ref="B5:C5"/>
    <mergeCell ref="D5:E5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topLeftCell="A16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5.140625" style="92" customWidth="1"/>
    <col min="2" max="4" width="8.85546875" style="25" customWidth="1"/>
    <col min="5" max="6" width="8.85546875" style="133" customWidth="1"/>
    <col min="7" max="16384" width="9.140625" style="25"/>
  </cols>
  <sheetData>
    <row r="1" spans="1:6" ht="9.9499999999999993" customHeight="1" x14ac:dyDescent="0.2">
      <c r="A1" s="134" t="s">
        <v>280</v>
      </c>
    </row>
    <row r="2" spans="1:6" ht="9.9499999999999993" customHeight="1" x14ac:dyDescent="0.2">
      <c r="A2" s="117" t="s">
        <v>281</v>
      </c>
    </row>
    <row r="3" spans="1:6" ht="9.9499999999999993" customHeight="1" x14ac:dyDescent="0.2">
      <c r="A3" s="118" t="s">
        <v>977</v>
      </c>
    </row>
    <row r="4" spans="1:6" ht="6" customHeight="1" x14ac:dyDescent="0.2">
      <c r="A4" s="25"/>
      <c r="F4" s="148" t="s">
        <v>282</v>
      </c>
    </row>
    <row r="5" spans="1:6" ht="12.95" customHeight="1" x14ac:dyDescent="0.2">
      <c r="A5" s="388" t="s">
        <v>283</v>
      </c>
      <c r="B5" s="389">
        <v>2010</v>
      </c>
      <c r="C5" s="389">
        <v>2011</v>
      </c>
      <c r="D5" s="389">
        <v>2012</v>
      </c>
      <c r="E5" s="389">
        <v>2013</v>
      </c>
      <c r="F5" s="390">
        <v>2014</v>
      </c>
    </row>
    <row r="6" spans="1:6" ht="9.9499999999999993" customHeight="1" x14ac:dyDescent="0.2">
      <c r="A6" s="143" t="s">
        <v>284</v>
      </c>
      <c r="B6" s="240">
        <v>457</v>
      </c>
      <c r="C6" s="240">
        <v>398</v>
      </c>
      <c r="D6" s="240">
        <v>365</v>
      </c>
      <c r="E6" s="240">
        <v>471</v>
      </c>
      <c r="F6" s="240">
        <v>2442</v>
      </c>
    </row>
    <row r="7" spans="1:6" ht="9.9499999999999993" customHeight="1" x14ac:dyDescent="0.2">
      <c r="A7" s="143" t="s">
        <v>285</v>
      </c>
      <c r="B7" s="240">
        <v>1171</v>
      </c>
      <c r="C7" s="240">
        <v>520</v>
      </c>
      <c r="D7" s="240">
        <v>54</v>
      </c>
      <c r="E7" s="240">
        <v>72</v>
      </c>
      <c r="F7" s="240">
        <v>85</v>
      </c>
    </row>
    <row r="8" spans="1:6" ht="9.9499999999999993" customHeight="1" x14ac:dyDescent="0.2">
      <c r="A8" s="143" t="s">
        <v>449</v>
      </c>
      <c r="B8" s="240">
        <v>86</v>
      </c>
      <c r="C8" s="240">
        <v>91</v>
      </c>
      <c r="D8" s="240">
        <v>61</v>
      </c>
      <c r="E8" s="240">
        <v>217</v>
      </c>
      <c r="F8" s="240">
        <v>306</v>
      </c>
    </row>
    <row r="9" spans="1:6" ht="9.9499999999999993" customHeight="1" x14ac:dyDescent="0.2">
      <c r="A9" s="143" t="s">
        <v>443</v>
      </c>
      <c r="B9" s="240">
        <v>3019</v>
      </c>
      <c r="C9" s="240">
        <v>3030</v>
      </c>
      <c r="D9" s="240">
        <v>2904</v>
      </c>
      <c r="E9" s="240">
        <v>2923</v>
      </c>
      <c r="F9" s="240">
        <v>2751</v>
      </c>
    </row>
    <row r="10" spans="1:6" ht="9.9499999999999993" customHeight="1" x14ac:dyDescent="0.2">
      <c r="A10" s="143" t="s">
        <v>286</v>
      </c>
      <c r="B10" s="240">
        <v>4127</v>
      </c>
      <c r="C10" s="240">
        <v>4053</v>
      </c>
      <c r="D10" s="240">
        <v>3213</v>
      </c>
      <c r="E10" s="240">
        <v>3927</v>
      </c>
      <c r="F10" s="240">
        <v>3669</v>
      </c>
    </row>
    <row r="11" spans="1:6" ht="9.9499999999999993" customHeight="1" x14ac:dyDescent="0.2">
      <c r="A11" s="143" t="s">
        <v>287</v>
      </c>
      <c r="B11" s="240">
        <v>1947</v>
      </c>
      <c r="C11" s="240">
        <v>1833</v>
      </c>
      <c r="D11" s="240">
        <v>1552</v>
      </c>
      <c r="E11" s="240">
        <v>1475</v>
      </c>
      <c r="F11" s="240">
        <v>2110</v>
      </c>
    </row>
    <row r="12" spans="1:6" ht="9.9499999999999993" customHeight="1" x14ac:dyDescent="0.2">
      <c r="A12" s="143" t="s">
        <v>347</v>
      </c>
      <c r="B12" s="240">
        <v>5</v>
      </c>
      <c r="C12" s="240">
        <v>0</v>
      </c>
      <c r="D12" s="240">
        <v>0</v>
      </c>
      <c r="E12" s="240">
        <v>0</v>
      </c>
      <c r="F12" s="240">
        <v>0</v>
      </c>
    </row>
    <row r="13" spans="1:6" ht="9.9499999999999993" customHeight="1" x14ac:dyDescent="0.2">
      <c r="A13" s="143" t="s">
        <v>288</v>
      </c>
      <c r="B13" s="240">
        <v>434370</v>
      </c>
      <c r="C13" s="240">
        <v>434684</v>
      </c>
      <c r="D13" s="240">
        <v>433300</v>
      </c>
      <c r="E13" s="240">
        <v>445033</v>
      </c>
      <c r="F13" s="240">
        <v>450588</v>
      </c>
    </row>
    <row r="14" spans="1:6" ht="9.9499999999999993" customHeight="1" x14ac:dyDescent="0.2">
      <c r="A14" s="143" t="s">
        <v>289</v>
      </c>
      <c r="B14" s="240">
        <v>1444</v>
      </c>
      <c r="C14" s="240">
        <v>1345</v>
      </c>
      <c r="D14" s="240">
        <v>1327</v>
      </c>
      <c r="E14" s="240">
        <v>1169</v>
      </c>
      <c r="F14" s="240">
        <v>1169</v>
      </c>
    </row>
    <row r="15" spans="1:6" ht="9.9499999999999993" customHeight="1" x14ac:dyDescent="0.2">
      <c r="A15" s="143" t="s">
        <v>290</v>
      </c>
      <c r="B15" s="240">
        <v>12576</v>
      </c>
      <c r="C15" s="240">
        <v>12853</v>
      </c>
      <c r="D15" s="240">
        <v>6218</v>
      </c>
      <c r="E15" s="240">
        <v>14468</v>
      </c>
      <c r="F15" s="240">
        <v>14832</v>
      </c>
    </row>
    <row r="16" spans="1:6" ht="9.9499999999999993" customHeight="1" x14ac:dyDescent="0.2">
      <c r="A16" s="143" t="s">
        <v>444</v>
      </c>
      <c r="B16" s="240">
        <v>297</v>
      </c>
      <c r="C16" s="240">
        <v>245</v>
      </c>
      <c r="D16" s="240">
        <v>123</v>
      </c>
      <c r="E16" s="240">
        <v>115</v>
      </c>
      <c r="F16" s="240">
        <v>164</v>
      </c>
    </row>
    <row r="17" spans="1:6" ht="9.9499999999999993" customHeight="1" x14ac:dyDescent="0.2">
      <c r="A17" s="143" t="s">
        <v>445</v>
      </c>
      <c r="B17" s="240">
        <v>62525</v>
      </c>
      <c r="C17" s="240">
        <v>49403</v>
      </c>
      <c r="D17" s="240">
        <v>8932</v>
      </c>
      <c r="E17" s="240">
        <v>28729</v>
      </c>
      <c r="F17" s="240">
        <v>34545</v>
      </c>
    </row>
    <row r="18" spans="1:6" ht="9.9499999999999993" customHeight="1" x14ac:dyDescent="0.2">
      <c r="A18" s="143" t="s">
        <v>446</v>
      </c>
      <c r="B18" s="240">
        <v>10269</v>
      </c>
      <c r="C18" s="240">
        <v>9133</v>
      </c>
      <c r="D18" s="240">
        <v>13763</v>
      </c>
      <c r="E18" s="240">
        <v>8948</v>
      </c>
      <c r="F18" s="240">
        <v>9030</v>
      </c>
    </row>
    <row r="19" spans="1:6" ht="9.9499999999999993" customHeight="1" x14ac:dyDescent="0.2">
      <c r="A19" s="143" t="s">
        <v>292</v>
      </c>
      <c r="B19" s="240">
        <v>76</v>
      </c>
      <c r="C19" s="240">
        <v>75</v>
      </c>
      <c r="D19" s="240">
        <v>38</v>
      </c>
      <c r="E19" s="240">
        <v>44</v>
      </c>
      <c r="F19" s="240">
        <v>76</v>
      </c>
    </row>
    <row r="20" spans="1:6" ht="9.9499999999999993" customHeight="1" x14ac:dyDescent="0.2">
      <c r="A20" s="143" t="s">
        <v>293</v>
      </c>
      <c r="B20" s="240">
        <v>4377</v>
      </c>
      <c r="C20" s="240">
        <v>4310</v>
      </c>
      <c r="D20" s="240">
        <v>4392</v>
      </c>
      <c r="E20" s="240">
        <v>4577</v>
      </c>
      <c r="F20" s="240">
        <v>4586</v>
      </c>
    </row>
    <row r="21" spans="1:6" ht="9.9499999999999993" customHeight="1" x14ac:dyDescent="0.2">
      <c r="A21" s="143" t="s">
        <v>294</v>
      </c>
      <c r="B21" s="240">
        <v>29</v>
      </c>
      <c r="C21" s="240">
        <v>28</v>
      </c>
      <c r="D21" s="240">
        <v>6</v>
      </c>
      <c r="E21" s="240">
        <v>28</v>
      </c>
      <c r="F21" s="240">
        <v>20</v>
      </c>
    </row>
    <row r="22" spans="1:6" ht="9.9499999999999993" customHeight="1" x14ac:dyDescent="0.2">
      <c r="A22" s="118" t="s">
        <v>977</v>
      </c>
    </row>
    <row r="23" spans="1:6" ht="6" customHeight="1" x14ac:dyDescent="0.2">
      <c r="A23" s="25"/>
      <c r="F23" s="148" t="s">
        <v>291</v>
      </c>
    </row>
    <row r="24" spans="1:6" ht="12.95" customHeight="1" x14ac:dyDescent="0.2">
      <c r="A24" s="388" t="s">
        <v>283</v>
      </c>
      <c r="B24" s="389">
        <v>2010</v>
      </c>
      <c r="C24" s="389">
        <v>2011</v>
      </c>
      <c r="D24" s="389">
        <v>2012</v>
      </c>
      <c r="E24" s="389">
        <v>2013</v>
      </c>
      <c r="F24" s="390">
        <v>2014</v>
      </c>
    </row>
    <row r="25" spans="1:6" ht="9.9499999999999993" customHeight="1" x14ac:dyDescent="0.2">
      <c r="A25" s="143" t="s">
        <v>295</v>
      </c>
      <c r="B25" s="240">
        <v>153</v>
      </c>
      <c r="C25" s="240">
        <v>150</v>
      </c>
      <c r="D25" s="240">
        <v>157</v>
      </c>
      <c r="E25" s="240">
        <v>186</v>
      </c>
      <c r="F25" s="240">
        <v>142</v>
      </c>
    </row>
    <row r="26" spans="1:6" ht="9.9499999999999993" customHeight="1" x14ac:dyDescent="0.2">
      <c r="A26" s="143" t="s">
        <v>447</v>
      </c>
      <c r="B26" s="240">
        <v>114</v>
      </c>
      <c r="C26" s="240">
        <v>45</v>
      </c>
      <c r="D26" s="240">
        <v>0</v>
      </c>
      <c r="E26" s="240">
        <v>0</v>
      </c>
      <c r="F26" s="240">
        <v>0</v>
      </c>
    </row>
    <row r="27" spans="1:6" ht="9.9499999999999993" customHeight="1" x14ac:dyDescent="0.2">
      <c r="A27" s="143" t="s">
        <v>296</v>
      </c>
      <c r="B27" s="240">
        <v>20397</v>
      </c>
      <c r="C27" s="240">
        <v>18051</v>
      </c>
      <c r="D27" s="240">
        <v>20910</v>
      </c>
      <c r="E27" s="240">
        <v>18243</v>
      </c>
      <c r="F27" s="240">
        <v>20435</v>
      </c>
    </row>
    <row r="28" spans="1:6" ht="9.9499999999999993" customHeight="1" x14ac:dyDescent="0.2">
      <c r="A28" s="143" t="s">
        <v>297</v>
      </c>
      <c r="B28" s="240">
        <v>935</v>
      </c>
      <c r="C28" s="240">
        <v>901</v>
      </c>
      <c r="D28" s="240">
        <v>747</v>
      </c>
      <c r="E28" s="240">
        <v>799</v>
      </c>
      <c r="F28" s="240">
        <v>757</v>
      </c>
    </row>
    <row r="29" spans="1:6" ht="9.9499999999999993" customHeight="1" x14ac:dyDescent="0.2">
      <c r="A29" s="208" t="s">
        <v>298</v>
      </c>
      <c r="B29" s="240">
        <v>383</v>
      </c>
      <c r="C29" s="240">
        <v>354</v>
      </c>
      <c r="D29" s="240">
        <v>170</v>
      </c>
      <c r="E29" s="240">
        <v>283</v>
      </c>
      <c r="F29" s="240">
        <v>358</v>
      </c>
    </row>
    <row r="30" spans="1:6" ht="9.9499999999999993" customHeight="1" x14ac:dyDescent="0.2">
      <c r="A30" s="208" t="s">
        <v>299</v>
      </c>
      <c r="B30" s="240">
        <v>112</v>
      </c>
      <c r="C30" s="240">
        <v>112</v>
      </c>
      <c r="D30" s="240">
        <v>82</v>
      </c>
      <c r="E30" s="240">
        <v>119</v>
      </c>
      <c r="F30" s="240">
        <v>186</v>
      </c>
    </row>
    <row r="31" spans="1:6" ht="9.9499999999999993" customHeight="1" x14ac:dyDescent="0.2">
      <c r="A31" s="208" t="s">
        <v>351</v>
      </c>
      <c r="B31" s="240">
        <v>30</v>
      </c>
      <c r="C31" s="240">
        <v>30</v>
      </c>
      <c r="D31" s="240">
        <v>30</v>
      </c>
      <c r="E31" s="240">
        <v>30</v>
      </c>
      <c r="F31" s="240">
        <v>30</v>
      </c>
    </row>
    <row r="32" spans="1:6" ht="9.9499999999999993" customHeight="1" x14ac:dyDescent="0.2">
      <c r="A32" s="208" t="s">
        <v>448</v>
      </c>
      <c r="B32" s="240">
        <v>53233</v>
      </c>
      <c r="C32" s="240">
        <v>40730</v>
      </c>
      <c r="D32" s="240">
        <v>4356</v>
      </c>
      <c r="E32" s="240">
        <v>14225</v>
      </c>
      <c r="F32" s="240">
        <v>22500</v>
      </c>
    </row>
    <row r="33" spans="1:6" ht="9.9499999999999993" customHeight="1" x14ac:dyDescent="0.2">
      <c r="A33" s="208" t="s">
        <v>300</v>
      </c>
      <c r="B33" s="240">
        <v>94</v>
      </c>
      <c r="C33" s="240">
        <v>88</v>
      </c>
      <c r="D33" s="240">
        <v>19</v>
      </c>
      <c r="E33" s="240">
        <v>69</v>
      </c>
      <c r="F33" s="240">
        <v>72</v>
      </c>
    </row>
    <row r="34" spans="1:6" ht="9.9499999999999993" customHeight="1" x14ac:dyDescent="0.2">
      <c r="A34" s="391" t="s">
        <v>344</v>
      </c>
      <c r="B34" s="416">
        <v>61</v>
      </c>
      <c r="C34" s="416">
        <v>66</v>
      </c>
      <c r="D34" s="416">
        <v>56</v>
      </c>
      <c r="E34" s="416">
        <v>58</v>
      </c>
      <c r="F34" s="416">
        <v>68</v>
      </c>
    </row>
    <row r="35" spans="1:6" ht="6.95" customHeight="1" x14ac:dyDescent="0.2">
      <c r="A35" s="313" t="s">
        <v>879</v>
      </c>
      <c r="E35" s="25"/>
      <c r="F35" s="25"/>
    </row>
    <row r="42" spans="1:6" s="53" customFormat="1" ht="9" customHeight="1" x14ac:dyDescent="0.2">
      <c r="A42" s="308"/>
      <c r="E42" s="309"/>
      <c r="F42" s="309"/>
    </row>
    <row r="43" spans="1:6" s="53" customFormat="1" ht="9" customHeight="1" x14ac:dyDescent="0.2">
      <c r="A43" s="308"/>
      <c r="E43" s="309"/>
      <c r="F43" s="309"/>
    </row>
    <row r="44" spans="1:6" s="53" customFormat="1" ht="9" customHeight="1" x14ac:dyDescent="0.2">
      <c r="A44" s="308"/>
      <c r="E44" s="309"/>
      <c r="F44" s="309"/>
    </row>
    <row r="45" spans="1:6" s="53" customFormat="1" ht="9" customHeight="1" x14ac:dyDescent="0.2">
      <c r="A45" s="308"/>
      <c r="E45" s="309"/>
      <c r="F45" s="309"/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5.140625" style="25" customWidth="1"/>
    <col min="2" max="6" width="8.85546875" style="25" customWidth="1"/>
    <col min="7" max="16384" width="9.140625" style="25"/>
  </cols>
  <sheetData>
    <row r="1" spans="1:8" ht="9.9499999999999993" customHeight="1" x14ac:dyDescent="0.2">
      <c r="A1" s="118" t="s">
        <v>978</v>
      </c>
    </row>
    <row r="2" spans="1:8" ht="6" customHeight="1" x14ac:dyDescent="0.2">
      <c r="E2" s="133"/>
      <c r="F2" s="148" t="s">
        <v>282</v>
      </c>
    </row>
    <row r="3" spans="1:8" ht="12.95" customHeight="1" x14ac:dyDescent="0.2">
      <c r="A3" s="388" t="s">
        <v>283</v>
      </c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8" ht="9.9499999999999993" customHeight="1" x14ac:dyDescent="0.2">
      <c r="A4" s="143" t="s">
        <v>301</v>
      </c>
      <c r="B4" s="240">
        <v>9484</v>
      </c>
      <c r="C4" s="240">
        <v>8188</v>
      </c>
      <c r="D4" s="240">
        <v>7551</v>
      </c>
      <c r="E4" s="240">
        <v>9716</v>
      </c>
      <c r="F4" s="240">
        <v>63066</v>
      </c>
      <c r="H4" s="120"/>
    </row>
    <row r="5" spans="1:8" ht="9.9499999999999993" customHeight="1" x14ac:dyDescent="0.2">
      <c r="A5" s="143" t="s">
        <v>302</v>
      </c>
      <c r="B5" s="240">
        <v>314</v>
      </c>
      <c r="C5" s="240">
        <v>155</v>
      </c>
      <c r="D5" s="240">
        <v>8</v>
      </c>
      <c r="E5" s="240">
        <v>35</v>
      </c>
      <c r="F5" s="240">
        <v>39</v>
      </c>
      <c r="H5" s="120"/>
    </row>
    <row r="6" spans="1:8" ht="9.9499999999999993" customHeight="1" x14ac:dyDescent="0.2">
      <c r="A6" s="143" t="s">
        <v>303</v>
      </c>
      <c r="B6" s="240">
        <v>115</v>
      </c>
      <c r="C6" s="240">
        <v>130</v>
      </c>
      <c r="D6" s="240">
        <v>101</v>
      </c>
      <c r="E6" s="240">
        <v>397</v>
      </c>
      <c r="F6" s="240">
        <v>499</v>
      </c>
      <c r="H6" s="120"/>
    </row>
    <row r="7" spans="1:8" ht="9.9499999999999993" customHeight="1" x14ac:dyDescent="0.2">
      <c r="A7" s="143" t="s">
        <v>304</v>
      </c>
      <c r="B7" s="240">
        <v>17419</v>
      </c>
      <c r="C7" s="240">
        <v>17841</v>
      </c>
      <c r="D7" s="240">
        <v>18607</v>
      </c>
      <c r="E7" s="240">
        <v>11984</v>
      </c>
      <c r="F7" s="240">
        <v>16809</v>
      </c>
      <c r="H7" s="120"/>
    </row>
    <row r="8" spans="1:8" ht="9.9499999999999993" customHeight="1" x14ac:dyDescent="0.2">
      <c r="A8" s="143" t="s">
        <v>317</v>
      </c>
      <c r="B8" s="240">
        <v>49192</v>
      </c>
      <c r="C8" s="240">
        <v>49397</v>
      </c>
      <c r="D8" s="240">
        <v>44205</v>
      </c>
      <c r="E8" s="240">
        <v>35698</v>
      </c>
      <c r="F8" s="240">
        <v>46080</v>
      </c>
      <c r="H8" s="120"/>
    </row>
    <row r="9" spans="1:8" ht="9.9499999999999993" customHeight="1" x14ac:dyDescent="0.2">
      <c r="A9" s="143" t="s">
        <v>305</v>
      </c>
      <c r="B9" s="240">
        <v>17144</v>
      </c>
      <c r="C9" s="240">
        <v>16489</v>
      </c>
      <c r="D9" s="240">
        <v>13729</v>
      </c>
      <c r="E9" s="240">
        <v>10815</v>
      </c>
      <c r="F9" s="240">
        <v>15933</v>
      </c>
      <c r="H9" s="120"/>
    </row>
    <row r="10" spans="1:8" ht="9.9499999999999993" customHeight="1" x14ac:dyDescent="0.2">
      <c r="A10" s="143" t="s">
        <v>346</v>
      </c>
      <c r="B10" s="240">
        <v>2</v>
      </c>
      <c r="C10" s="240">
        <v>0</v>
      </c>
      <c r="D10" s="240">
        <v>0</v>
      </c>
      <c r="E10" s="240">
        <v>0</v>
      </c>
      <c r="F10" s="240">
        <v>0</v>
      </c>
      <c r="H10" s="120"/>
    </row>
    <row r="11" spans="1:8" ht="9.9499999999999993" customHeight="1" x14ac:dyDescent="0.2">
      <c r="A11" s="143" t="s">
        <v>438</v>
      </c>
      <c r="B11" s="240">
        <v>24352340</v>
      </c>
      <c r="C11" s="240">
        <v>29257108</v>
      </c>
      <c r="D11" s="240">
        <v>27674454</v>
      </c>
      <c r="E11" s="240">
        <v>28170950</v>
      </c>
      <c r="F11" s="240">
        <v>28705993</v>
      </c>
      <c r="H11" s="120"/>
    </row>
    <row r="12" spans="1:8" ht="9.9499999999999993" customHeight="1" x14ac:dyDescent="0.2">
      <c r="A12" s="143" t="s">
        <v>306</v>
      </c>
      <c r="B12" s="240">
        <v>584</v>
      </c>
      <c r="C12" s="240">
        <v>388</v>
      </c>
      <c r="D12" s="240">
        <v>770</v>
      </c>
      <c r="E12" s="240">
        <v>665</v>
      </c>
      <c r="F12" s="240">
        <v>634</v>
      </c>
      <c r="H12" s="120"/>
    </row>
    <row r="13" spans="1:8" ht="9.9499999999999993" customHeight="1" x14ac:dyDescent="0.2">
      <c r="A13" s="143" t="s">
        <v>307</v>
      </c>
      <c r="B13" s="240">
        <v>55320</v>
      </c>
      <c r="C13" s="240">
        <v>54031</v>
      </c>
      <c r="D13" s="240">
        <v>29287</v>
      </c>
      <c r="E13" s="240">
        <v>69772</v>
      </c>
      <c r="F13" s="240">
        <v>75462</v>
      </c>
      <c r="H13" s="120"/>
    </row>
    <row r="14" spans="1:8" ht="9.9499999999999993" customHeight="1" x14ac:dyDescent="0.2">
      <c r="A14" s="143" t="s">
        <v>308</v>
      </c>
      <c r="B14" s="240">
        <v>118</v>
      </c>
      <c r="C14" s="240">
        <v>105</v>
      </c>
      <c r="D14" s="240">
        <v>51</v>
      </c>
      <c r="E14" s="240">
        <v>47</v>
      </c>
      <c r="F14" s="240">
        <v>75</v>
      </c>
      <c r="H14" s="120"/>
    </row>
    <row r="15" spans="1:8" ht="9.9499999999999993" customHeight="1" x14ac:dyDescent="0.2">
      <c r="A15" s="143" t="s">
        <v>309</v>
      </c>
      <c r="B15" s="240">
        <v>22614</v>
      </c>
      <c r="C15" s="240">
        <v>18227</v>
      </c>
      <c r="D15" s="240">
        <v>3076</v>
      </c>
      <c r="E15" s="240">
        <v>10689</v>
      </c>
      <c r="F15" s="240">
        <v>13134</v>
      </c>
      <c r="H15" s="120"/>
    </row>
    <row r="16" spans="1:8" ht="9.9499999999999993" customHeight="1" x14ac:dyDescent="0.2">
      <c r="A16" s="143" t="s">
        <v>310</v>
      </c>
      <c r="B16" s="240">
        <v>16334</v>
      </c>
      <c r="C16" s="240">
        <v>11673</v>
      </c>
      <c r="D16" s="240">
        <v>14718</v>
      </c>
      <c r="E16" s="240">
        <v>10699</v>
      </c>
      <c r="F16" s="240">
        <v>10729</v>
      </c>
      <c r="H16" s="120"/>
    </row>
    <row r="17" spans="1:8" ht="9.9499999999999993" customHeight="1" x14ac:dyDescent="0.2">
      <c r="A17" s="143" t="s">
        <v>318</v>
      </c>
      <c r="B17" s="240">
        <v>903</v>
      </c>
      <c r="C17" s="240">
        <v>884</v>
      </c>
      <c r="D17" s="240">
        <v>270</v>
      </c>
      <c r="E17" s="240">
        <v>386</v>
      </c>
      <c r="F17" s="240">
        <v>638</v>
      </c>
      <c r="H17" s="120"/>
    </row>
    <row r="18" spans="1:8" ht="9.9499999999999993" customHeight="1" x14ac:dyDescent="0.2">
      <c r="A18" s="143" t="s">
        <v>319</v>
      </c>
      <c r="B18" s="240">
        <v>45030</v>
      </c>
      <c r="C18" s="240">
        <v>49219</v>
      </c>
      <c r="D18" s="240">
        <v>46165</v>
      </c>
      <c r="E18" s="240">
        <v>30850</v>
      </c>
      <c r="F18" s="240">
        <v>48834</v>
      </c>
      <c r="H18" s="120"/>
    </row>
    <row r="19" spans="1:8" ht="9.9499999999999993" customHeight="1" x14ac:dyDescent="0.2">
      <c r="A19" s="143" t="s">
        <v>320</v>
      </c>
      <c r="B19" s="240">
        <v>190</v>
      </c>
      <c r="C19" s="240">
        <v>184</v>
      </c>
      <c r="D19" s="240">
        <v>19</v>
      </c>
      <c r="E19" s="240">
        <v>162</v>
      </c>
      <c r="F19" s="240">
        <v>150</v>
      </c>
      <c r="H19" s="120"/>
    </row>
    <row r="20" spans="1:8" ht="9.9499999999999993" customHeight="1" x14ac:dyDescent="0.2">
      <c r="A20" s="143" t="s">
        <v>321</v>
      </c>
      <c r="B20" s="240">
        <v>5968</v>
      </c>
      <c r="C20" s="240">
        <v>5949</v>
      </c>
      <c r="D20" s="240">
        <v>5883</v>
      </c>
      <c r="E20" s="240">
        <v>6968</v>
      </c>
      <c r="F20" s="240">
        <v>3930</v>
      </c>
      <c r="H20" s="120"/>
    </row>
    <row r="21" spans="1:8" ht="9.9499999999999993" customHeight="1" x14ac:dyDescent="0.2">
      <c r="A21" s="143" t="s">
        <v>311</v>
      </c>
      <c r="B21" s="240">
        <v>23</v>
      </c>
      <c r="C21" s="240">
        <v>10</v>
      </c>
      <c r="D21" s="240">
        <v>0</v>
      </c>
      <c r="E21" s="240">
        <v>0</v>
      </c>
      <c r="F21" s="240">
        <v>0</v>
      </c>
      <c r="H21" s="120"/>
    </row>
    <row r="22" spans="1:8" ht="9.9499999999999993" customHeight="1" x14ac:dyDescent="0.2">
      <c r="A22" s="118" t="s">
        <v>978</v>
      </c>
      <c r="H22" s="120"/>
    </row>
    <row r="23" spans="1:8" ht="6" customHeight="1" x14ac:dyDescent="0.2">
      <c r="E23" s="133"/>
      <c r="F23" s="148" t="s">
        <v>291</v>
      </c>
      <c r="H23" s="120"/>
    </row>
    <row r="24" spans="1:8" ht="12.95" customHeight="1" x14ac:dyDescent="0.2">
      <c r="A24" s="388" t="s">
        <v>283</v>
      </c>
      <c r="B24" s="385">
        <v>2010</v>
      </c>
      <c r="C24" s="385">
        <v>2011</v>
      </c>
      <c r="D24" s="385">
        <v>2012</v>
      </c>
      <c r="E24" s="385">
        <v>2013</v>
      </c>
      <c r="F24" s="386">
        <v>2014</v>
      </c>
      <c r="H24" s="120"/>
    </row>
    <row r="25" spans="1:8" ht="9.9499999999999993" customHeight="1" x14ac:dyDescent="0.2">
      <c r="A25" s="208" t="s">
        <v>312</v>
      </c>
      <c r="B25" s="240">
        <v>318231</v>
      </c>
      <c r="C25" s="240">
        <v>295096</v>
      </c>
      <c r="D25" s="240">
        <v>314615</v>
      </c>
      <c r="E25" s="240">
        <v>224794</v>
      </c>
      <c r="F25" s="240">
        <v>250256</v>
      </c>
      <c r="H25" s="120"/>
    </row>
    <row r="26" spans="1:8" ht="9.9499999999999993" customHeight="1" x14ac:dyDescent="0.2">
      <c r="A26" s="208" t="s">
        <v>322</v>
      </c>
      <c r="B26" s="240">
        <v>4847</v>
      </c>
      <c r="C26" s="240">
        <v>4699</v>
      </c>
      <c r="D26" s="240">
        <v>5195</v>
      </c>
      <c r="E26" s="240">
        <v>6378</v>
      </c>
      <c r="F26" s="240">
        <v>6003</v>
      </c>
      <c r="H26" s="120"/>
    </row>
    <row r="27" spans="1:8" ht="9.9499999999999993" customHeight="1" x14ac:dyDescent="0.2">
      <c r="A27" s="208" t="s">
        <v>323</v>
      </c>
      <c r="B27" s="240">
        <v>3391</v>
      </c>
      <c r="C27" s="240">
        <v>3216</v>
      </c>
      <c r="D27" s="240">
        <v>1967</v>
      </c>
      <c r="E27" s="240">
        <v>2904</v>
      </c>
      <c r="F27" s="240">
        <v>3560</v>
      </c>
      <c r="H27" s="120"/>
    </row>
    <row r="28" spans="1:8" ht="9.9499999999999993" customHeight="1" x14ac:dyDescent="0.2">
      <c r="A28" s="208" t="s">
        <v>324</v>
      </c>
      <c r="B28" s="240">
        <v>2616</v>
      </c>
      <c r="C28" s="240">
        <v>2697</v>
      </c>
      <c r="D28" s="240">
        <v>2200</v>
      </c>
      <c r="E28" s="240">
        <v>2608</v>
      </c>
      <c r="F28" s="240">
        <v>3751</v>
      </c>
      <c r="H28" s="120"/>
    </row>
    <row r="29" spans="1:8" ht="9.9499999999999993" customHeight="1" x14ac:dyDescent="0.2">
      <c r="A29" s="208" t="s">
        <v>352</v>
      </c>
      <c r="B29" s="240">
        <v>1050</v>
      </c>
      <c r="C29" s="240">
        <v>1050</v>
      </c>
      <c r="D29" s="240">
        <v>1050</v>
      </c>
      <c r="E29" s="240">
        <v>1050</v>
      </c>
      <c r="F29" s="240">
        <v>1050</v>
      </c>
      <c r="H29" s="120"/>
    </row>
    <row r="30" spans="1:8" ht="9.9499999999999993" customHeight="1" x14ac:dyDescent="0.2">
      <c r="A30" s="208" t="s">
        <v>313</v>
      </c>
      <c r="B30" s="240">
        <v>23480</v>
      </c>
      <c r="C30" s="240">
        <v>33393</v>
      </c>
      <c r="D30" s="240">
        <v>1650</v>
      </c>
      <c r="E30" s="240">
        <v>8749</v>
      </c>
      <c r="F30" s="240">
        <v>11301</v>
      </c>
      <c r="H30" s="120"/>
    </row>
    <row r="31" spans="1:8" ht="9.9499999999999993" customHeight="1" x14ac:dyDescent="0.2">
      <c r="A31" s="208" t="s">
        <v>314</v>
      </c>
      <c r="B31" s="240">
        <v>325</v>
      </c>
      <c r="C31" s="240">
        <v>276</v>
      </c>
      <c r="D31" s="240">
        <v>29</v>
      </c>
      <c r="E31" s="240">
        <v>212</v>
      </c>
      <c r="F31" s="240">
        <v>218</v>
      </c>
      <c r="H31" s="120"/>
    </row>
    <row r="32" spans="1:8" ht="9.9499999999999993" customHeight="1" x14ac:dyDescent="0.2">
      <c r="A32" s="391" t="s">
        <v>345</v>
      </c>
      <c r="B32" s="416">
        <v>3944</v>
      </c>
      <c r="C32" s="416">
        <v>4374</v>
      </c>
      <c r="D32" s="416">
        <v>4570</v>
      </c>
      <c r="E32" s="416">
        <v>4572</v>
      </c>
      <c r="F32" s="416">
        <v>5032</v>
      </c>
      <c r="H32" s="120"/>
    </row>
    <row r="33" spans="1:1" ht="6.95" customHeight="1" x14ac:dyDescent="0.2">
      <c r="A33" s="313" t="s">
        <v>879</v>
      </c>
    </row>
    <row r="34" spans="1:1" ht="9" customHeight="1" x14ac:dyDescent="0.2">
      <c r="A34" s="24"/>
    </row>
    <row r="35" spans="1:1" ht="9" customHeight="1" x14ac:dyDescent="0.2">
      <c r="A35" s="50"/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200" zoomScaleNormal="200" workbookViewId="0">
      <selection activeCell="A25" sqref="A25"/>
    </sheetView>
  </sheetViews>
  <sheetFormatPr defaultColWidth="9.140625" defaultRowHeight="9" customHeight="1" x14ac:dyDescent="0.15"/>
  <cols>
    <col min="1" max="1" width="15.140625" style="22" customWidth="1"/>
    <col min="2" max="6" width="8.85546875" style="22" customWidth="1"/>
    <col min="7" max="16384" width="9.140625" style="22"/>
  </cols>
  <sheetData>
    <row r="1" spans="1:6" ht="9.9499999999999993" customHeight="1" x14ac:dyDescent="0.15">
      <c r="A1" s="118" t="s">
        <v>979</v>
      </c>
      <c r="B1" s="25"/>
      <c r="C1" s="25"/>
      <c r="D1" s="25"/>
      <c r="E1" s="133"/>
      <c r="F1" s="133"/>
    </row>
    <row r="2" spans="1:6" ht="6" customHeight="1" x14ac:dyDescent="0.15">
      <c r="A2" s="25"/>
      <c r="B2" s="25"/>
      <c r="C2" s="25"/>
      <c r="D2" s="25"/>
      <c r="E2" s="133"/>
      <c r="F2" s="148" t="s">
        <v>282</v>
      </c>
    </row>
    <row r="3" spans="1:6" ht="12.95" customHeight="1" x14ac:dyDescent="0.15">
      <c r="A3" s="388" t="s">
        <v>442</v>
      </c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6" ht="9.9499999999999993" customHeight="1" x14ac:dyDescent="0.15">
      <c r="A4" s="143" t="s">
        <v>284</v>
      </c>
      <c r="B4" s="200">
        <v>6863</v>
      </c>
      <c r="C4" s="200">
        <v>5903</v>
      </c>
      <c r="D4" s="200">
        <v>4991</v>
      </c>
      <c r="E4" s="200">
        <v>9287</v>
      </c>
      <c r="F4" s="200">
        <v>40680</v>
      </c>
    </row>
    <row r="5" spans="1:6" ht="9.9499999999999993" customHeight="1" x14ac:dyDescent="0.15">
      <c r="A5" s="143" t="s">
        <v>285</v>
      </c>
      <c r="B5" s="200">
        <v>303</v>
      </c>
      <c r="C5" s="200">
        <v>162</v>
      </c>
      <c r="D5" s="200">
        <v>10</v>
      </c>
      <c r="E5" s="200">
        <v>41</v>
      </c>
      <c r="F5" s="200">
        <v>45</v>
      </c>
    </row>
    <row r="6" spans="1:6" ht="9.9499999999999993" customHeight="1" x14ac:dyDescent="0.15">
      <c r="A6" s="143" t="s">
        <v>449</v>
      </c>
      <c r="B6" s="200">
        <v>156</v>
      </c>
      <c r="C6" s="200">
        <v>194</v>
      </c>
      <c r="D6" s="200">
        <v>152</v>
      </c>
      <c r="E6" s="200">
        <v>579</v>
      </c>
      <c r="F6" s="200">
        <v>663</v>
      </c>
    </row>
    <row r="7" spans="1:6" ht="9.9499999999999993" customHeight="1" x14ac:dyDescent="0.15">
      <c r="A7" s="143" t="s">
        <v>443</v>
      </c>
      <c r="B7" s="200">
        <v>7969</v>
      </c>
      <c r="C7" s="200">
        <v>7420</v>
      </c>
      <c r="D7" s="200">
        <v>7737</v>
      </c>
      <c r="E7" s="200">
        <v>6071</v>
      </c>
      <c r="F7" s="200">
        <v>10263</v>
      </c>
    </row>
    <row r="8" spans="1:6" ht="9.9499999999999993" customHeight="1" x14ac:dyDescent="0.15">
      <c r="A8" s="143" t="s">
        <v>286</v>
      </c>
      <c r="B8" s="200">
        <v>16766</v>
      </c>
      <c r="C8" s="200">
        <v>17109</v>
      </c>
      <c r="D8" s="200">
        <v>22040</v>
      </c>
      <c r="E8" s="200">
        <v>16464</v>
      </c>
      <c r="F8" s="200">
        <v>30238</v>
      </c>
    </row>
    <row r="9" spans="1:6" ht="9.9499999999999993" customHeight="1" x14ac:dyDescent="0.15">
      <c r="A9" s="143" t="s">
        <v>287</v>
      </c>
      <c r="B9" s="200">
        <v>5414</v>
      </c>
      <c r="C9" s="200">
        <v>4959</v>
      </c>
      <c r="D9" s="200">
        <v>14743</v>
      </c>
      <c r="E9" s="200">
        <v>5964</v>
      </c>
      <c r="F9" s="200">
        <v>12262</v>
      </c>
    </row>
    <row r="10" spans="1:6" ht="9.9499999999999993" customHeight="1" x14ac:dyDescent="0.15">
      <c r="A10" s="143" t="s">
        <v>347</v>
      </c>
      <c r="B10" s="200">
        <v>2</v>
      </c>
      <c r="C10" s="200">
        <v>0</v>
      </c>
      <c r="D10" s="200">
        <v>0</v>
      </c>
      <c r="E10" s="200">
        <v>0</v>
      </c>
      <c r="F10" s="200">
        <v>0</v>
      </c>
    </row>
    <row r="11" spans="1:6" ht="9.9499999999999993" customHeight="1" x14ac:dyDescent="0.15">
      <c r="A11" s="143" t="s">
        <v>288</v>
      </c>
      <c r="B11" s="252">
        <v>1245712</v>
      </c>
      <c r="C11" s="252">
        <v>1785426</v>
      </c>
      <c r="D11" s="252">
        <v>1627103</v>
      </c>
      <c r="E11" s="252">
        <v>1707358</v>
      </c>
      <c r="F11" s="252">
        <v>1767214</v>
      </c>
    </row>
    <row r="12" spans="1:6" ht="9.9499999999999993" customHeight="1" x14ac:dyDescent="0.15">
      <c r="A12" s="143" t="s">
        <v>289</v>
      </c>
      <c r="B12" s="200">
        <v>531</v>
      </c>
      <c r="C12" s="200">
        <v>464</v>
      </c>
      <c r="D12" s="200">
        <v>919</v>
      </c>
      <c r="E12" s="200">
        <v>903</v>
      </c>
      <c r="F12" s="200">
        <v>896</v>
      </c>
    </row>
    <row r="13" spans="1:6" ht="9.9499999999999993" customHeight="1" x14ac:dyDescent="0.15">
      <c r="A13" s="143" t="s">
        <v>290</v>
      </c>
      <c r="B13" s="200">
        <v>24551</v>
      </c>
      <c r="C13" s="200">
        <v>28115</v>
      </c>
      <c r="D13" s="200">
        <v>16191</v>
      </c>
      <c r="E13" s="200">
        <v>45877</v>
      </c>
      <c r="F13" s="200">
        <v>43705</v>
      </c>
    </row>
    <row r="14" spans="1:6" ht="9.9499999999999993" customHeight="1" x14ac:dyDescent="0.15">
      <c r="A14" s="143" t="s">
        <v>444</v>
      </c>
      <c r="B14" s="200">
        <v>159</v>
      </c>
      <c r="C14" s="200">
        <v>149</v>
      </c>
      <c r="D14" s="200">
        <v>248</v>
      </c>
      <c r="E14" s="200">
        <v>121</v>
      </c>
      <c r="F14" s="200">
        <v>145</v>
      </c>
    </row>
    <row r="15" spans="1:6" ht="9.9499999999999993" customHeight="1" x14ac:dyDescent="0.15">
      <c r="A15" s="143" t="s">
        <v>445</v>
      </c>
      <c r="B15" s="200">
        <v>35384</v>
      </c>
      <c r="C15" s="200">
        <v>27011</v>
      </c>
      <c r="D15" s="200">
        <v>6350</v>
      </c>
      <c r="E15" s="200">
        <v>23677</v>
      </c>
      <c r="F15" s="200">
        <v>16071</v>
      </c>
    </row>
    <row r="16" spans="1:6" ht="9.9499999999999993" customHeight="1" x14ac:dyDescent="0.15">
      <c r="A16" s="143" t="s">
        <v>446</v>
      </c>
      <c r="B16" s="200">
        <v>26047</v>
      </c>
      <c r="C16" s="200">
        <v>15519</v>
      </c>
      <c r="D16" s="200">
        <v>22520</v>
      </c>
      <c r="E16" s="200">
        <v>11098</v>
      </c>
      <c r="F16" s="200">
        <v>11717</v>
      </c>
    </row>
    <row r="17" spans="1:6" ht="9.9499999999999993" customHeight="1" x14ac:dyDescent="0.15">
      <c r="A17" s="143" t="s">
        <v>292</v>
      </c>
      <c r="B17" s="200">
        <v>413</v>
      </c>
      <c r="C17" s="200">
        <v>419</v>
      </c>
      <c r="D17" s="200">
        <v>105</v>
      </c>
      <c r="E17" s="200">
        <v>244</v>
      </c>
      <c r="F17" s="200">
        <v>576</v>
      </c>
    </row>
    <row r="18" spans="1:6" ht="9.9499999999999993" customHeight="1" x14ac:dyDescent="0.15">
      <c r="A18" s="143" t="s">
        <v>293</v>
      </c>
      <c r="B18" s="200">
        <v>10028</v>
      </c>
      <c r="C18" s="200">
        <v>12988</v>
      </c>
      <c r="D18" s="200">
        <v>18111</v>
      </c>
      <c r="E18" s="200">
        <v>7396</v>
      </c>
      <c r="F18" s="200">
        <v>15314</v>
      </c>
    </row>
    <row r="19" spans="1:6" ht="9.9499999999999993" customHeight="1" x14ac:dyDescent="0.15">
      <c r="A19" s="143" t="s">
        <v>294</v>
      </c>
      <c r="B19" s="200">
        <v>60</v>
      </c>
      <c r="C19" s="200">
        <v>56</v>
      </c>
      <c r="D19" s="200">
        <v>6</v>
      </c>
      <c r="E19" s="200">
        <v>72</v>
      </c>
      <c r="F19" s="200">
        <v>131</v>
      </c>
    </row>
    <row r="20" spans="1:6" ht="9.9499999999999993" customHeight="1" x14ac:dyDescent="0.15">
      <c r="A20" s="208" t="s">
        <v>295</v>
      </c>
      <c r="B20" s="200">
        <v>3330</v>
      </c>
      <c r="C20" s="200">
        <v>3573</v>
      </c>
      <c r="D20" s="200">
        <v>3933</v>
      </c>
      <c r="E20" s="200">
        <v>4774</v>
      </c>
      <c r="F20" s="200">
        <v>2632</v>
      </c>
    </row>
    <row r="21" spans="1:6" ht="9.9499999999999993" customHeight="1" x14ac:dyDescent="0.15">
      <c r="A21" s="208" t="s">
        <v>447</v>
      </c>
      <c r="B21" s="200">
        <v>21</v>
      </c>
      <c r="C21" s="200">
        <v>10</v>
      </c>
      <c r="D21" s="200">
        <v>0</v>
      </c>
      <c r="E21" s="200">
        <v>0</v>
      </c>
      <c r="F21" s="200">
        <v>0</v>
      </c>
    </row>
    <row r="22" spans="1:6" ht="9.9499999999999993" customHeight="1" x14ac:dyDescent="0.15">
      <c r="A22" s="118" t="s">
        <v>979</v>
      </c>
      <c r="B22" s="25"/>
      <c r="C22" s="25"/>
      <c r="D22" s="25"/>
      <c r="E22" s="133"/>
      <c r="F22" s="133"/>
    </row>
    <row r="23" spans="1:6" ht="6" customHeight="1" x14ac:dyDescent="0.15">
      <c r="A23" s="25"/>
      <c r="B23" s="25"/>
      <c r="C23" s="25"/>
      <c r="D23" s="25"/>
      <c r="E23" s="133"/>
      <c r="F23" s="148" t="s">
        <v>291</v>
      </c>
    </row>
    <row r="24" spans="1:6" ht="12.95" customHeight="1" x14ac:dyDescent="0.15">
      <c r="A24" s="388" t="s">
        <v>442</v>
      </c>
      <c r="B24" s="385">
        <v>2010</v>
      </c>
      <c r="C24" s="385">
        <v>2011</v>
      </c>
      <c r="D24" s="385">
        <v>2012</v>
      </c>
      <c r="E24" s="385">
        <v>2013</v>
      </c>
      <c r="F24" s="386">
        <v>2014</v>
      </c>
    </row>
    <row r="25" spans="1:6" ht="9.9499999999999993" customHeight="1" x14ac:dyDescent="0.15">
      <c r="A25" s="208" t="s">
        <v>296</v>
      </c>
      <c r="B25" s="252">
        <v>43000</v>
      </c>
      <c r="C25" s="252">
        <v>49532</v>
      </c>
      <c r="D25" s="252">
        <v>139152</v>
      </c>
      <c r="E25" s="252">
        <v>100643</v>
      </c>
      <c r="F25" s="252">
        <v>85151</v>
      </c>
    </row>
    <row r="26" spans="1:6" ht="9.9499999999999993" customHeight="1" x14ac:dyDescent="0.15">
      <c r="A26" s="208" t="s">
        <v>297</v>
      </c>
      <c r="B26" s="200">
        <v>1070</v>
      </c>
      <c r="C26" s="200">
        <v>1171</v>
      </c>
      <c r="D26" s="200">
        <v>1405</v>
      </c>
      <c r="E26" s="200">
        <v>1994</v>
      </c>
      <c r="F26" s="200">
        <v>2504</v>
      </c>
    </row>
    <row r="27" spans="1:6" ht="9.9499999999999993" customHeight="1" x14ac:dyDescent="0.15">
      <c r="A27" s="208" t="s">
        <v>298</v>
      </c>
      <c r="B27" s="200">
        <v>2235</v>
      </c>
      <c r="C27" s="200">
        <v>2116</v>
      </c>
      <c r="D27" s="200">
        <v>1470</v>
      </c>
      <c r="E27" s="200">
        <v>1904</v>
      </c>
      <c r="F27" s="200">
        <v>2767</v>
      </c>
    </row>
    <row r="28" spans="1:6" ht="9.9499999999999993" customHeight="1" x14ac:dyDescent="0.15">
      <c r="A28" s="208" t="s">
        <v>299</v>
      </c>
      <c r="B28" s="200">
        <v>823</v>
      </c>
      <c r="C28" s="200">
        <v>857</v>
      </c>
      <c r="D28" s="200">
        <v>963</v>
      </c>
      <c r="E28" s="200">
        <v>1424</v>
      </c>
      <c r="F28" s="200">
        <v>1722</v>
      </c>
    </row>
    <row r="29" spans="1:6" ht="9.9499999999999993" customHeight="1" x14ac:dyDescent="0.15">
      <c r="A29" s="208" t="s">
        <v>351</v>
      </c>
      <c r="B29" s="200">
        <v>473</v>
      </c>
      <c r="C29" s="200">
        <v>367</v>
      </c>
      <c r="D29" s="200">
        <v>567</v>
      </c>
      <c r="E29" s="200">
        <v>864</v>
      </c>
      <c r="F29" s="200">
        <v>578</v>
      </c>
    </row>
    <row r="30" spans="1:6" ht="9.9499999999999993" customHeight="1" x14ac:dyDescent="0.15">
      <c r="A30" s="208" t="s">
        <v>448</v>
      </c>
      <c r="B30" s="200">
        <v>10650</v>
      </c>
      <c r="C30" s="200">
        <v>16318</v>
      </c>
      <c r="D30" s="200">
        <v>908</v>
      </c>
      <c r="E30" s="200">
        <v>4250</v>
      </c>
      <c r="F30" s="200">
        <v>5657</v>
      </c>
    </row>
    <row r="31" spans="1:6" ht="9.9499999999999993" customHeight="1" x14ac:dyDescent="0.15">
      <c r="A31" s="208" t="s">
        <v>300</v>
      </c>
      <c r="B31" s="200">
        <v>1829</v>
      </c>
      <c r="C31" s="200">
        <v>2112</v>
      </c>
      <c r="D31" s="200">
        <v>276</v>
      </c>
      <c r="E31" s="200">
        <v>2685</v>
      </c>
      <c r="F31" s="200">
        <v>2783</v>
      </c>
    </row>
    <row r="32" spans="1:6" ht="9.9499999999999993" customHeight="1" x14ac:dyDescent="0.15">
      <c r="A32" s="391" t="s">
        <v>344</v>
      </c>
      <c r="B32" s="394">
        <v>964</v>
      </c>
      <c r="C32" s="394">
        <v>1050</v>
      </c>
      <c r="D32" s="394">
        <v>3010</v>
      </c>
      <c r="E32" s="394">
        <v>4376</v>
      </c>
      <c r="F32" s="394">
        <v>4445</v>
      </c>
    </row>
    <row r="33" spans="1:1" s="25" customFormat="1" ht="6.95" customHeight="1" x14ac:dyDescent="0.2">
      <c r="A33" s="313" t="s">
        <v>879</v>
      </c>
    </row>
  </sheetData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topLeftCell="A2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5.140625" style="92" customWidth="1"/>
    <col min="2" max="6" width="8.85546875" style="25" customWidth="1"/>
    <col min="7" max="7" width="9.85546875" style="25" bestFit="1" customWidth="1"/>
    <col min="8" max="16384" width="9.140625" style="25"/>
  </cols>
  <sheetData>
    <row r="1" spans="1:6" ht="9.9499999999999993" customHeight="1" x14ac:dyDescent="0.2">
      <c r="A1" s="117" t="s">
        <v>315</v>
      </c>
    </row>
    <row r="2" spans="1:6" ht="9.9499999999999993" customHeight="1" x14ac:dyDescent="0.2">
      <c r="A2" s="118" t="s">
        <v>980</v>
      </c>
    </row>
    <row r="3" spans="1:6" ht="12.95" customHeight="1" x14ac:dyDescent="0.2">
      <c r="A3" s="388" t="s">
        <v>0</v>
      </c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6" ht="9.9499999999999993" customHeight="1" x14ac:dyDescent="0.2">
      <c r="A4" s="143" t="s">
        <v>1</v>
      </c>
      <c r="B4" s="252">
        <v>10815</v>
      </c>
      <c r="C4" s="252">
        <v>10862</v>
      </c>
      <c r="D4" s="252">
        <v>11276</v>
      </c>
      <c r="E4" s="252">
        <v>0</v>
      </c>
      <c r="F4" s="252">
        <v>0</v>
      </c>
    </row>
    <row r="5" spans="1:6" ht="9.9499999999999993" customHeight="1" x14ac:dyDescent="0.2">
      <c r="A5" s="143" t="s">
        <v>2</v>
      </c>
      <c r="B5" s="252">
        <v>1219578</v>
      </c>
      <c r="C5" s="252">
        <v>1268304</v>
      </c>
      <c r="D5" s="252">
        <v>1221266</v>
      </c>
      <c r="E5" s="252">
        <v>1251723</v>
      </c>
      <c r="F5" s="252">
        <v>1253121</v>
      </c>
    </row>
    <row r="6" spans="1:6" ht="9.9499999999999993" customHeight="1" x14ac:dyDescent="0.2">
      <c r="A6" s="143" t="s">
        <v>3</v>
      </c>
      <c r="B6" s="252">
        <v>1729</v>
      </c>
      <c r="C6" s="252">
        <v>1116</v>
      </c>
      <c r="D6" s="252">
        <v>1152</v>
      </c>
      <c r="E6" s="252">
        <v>1223</v>
      </c>
      <c r="F6" s="252">
        <v>1124</v>
      </c>
    </row>
    <row r="7" spans="1:6" ht="9.9499999999999993" customHeight="1" x14ac:dyDescent="0.2">
      <c r="A7" s="143" t="s">
        <v>4</v>
      </c>
      <c r="B7" s="252">
        <v>65655</v>
      </c>
      <c r="C7" s="252">
        <v>67873</v>
      </c>
      <c r="D7" s="252">
        <v>67471</v>
      </c>
      <c r="E7" s="252">
        <v>66559</v>
      </c>
      <c r="F7" s="252">
        <v>68297</v>
      </c>
    </row>
    <row r="8" spans="1:6" ht="9.9499999999999993" customHeight="1" x14ac:dyDescent="0.2">
      <c r="A8" s="143" t="s">
        <v>5</v>
      </c>
      <c r="B8" s="252">
        <v>149</v>
      </c>
      <c r="C8" s="252">
        <v>149</v>
      </c>
      <c r="D8" s="252">
        <v>90</v>
      </c>
      <c r="E8" s="252">
        <v>0</v>
      </c>
      <c r="F8" s="252">
        <v>0</v>
      </c>
    </row>
    <row r="9" spans="1:6" ht="9.9499999999999993" customHeight="1" x14ac:dyDescent="0.2">
      <c r="A9" s="143" t="s">
        <v>6</v>
      </c>
      <c r="B9" s="252">
        <v>56310</v>
      </c>
      <c r="C9" s="252">
        <v>56414</v>
      </c>
      <c r="D9" s="252">
        <v>58122</v>
      </c>
      <c r="E9" s="252">
        <v>58228</v>
      </c>
      <c r="F9" s="252">
        <v>60414</v>
      </c>
    </row>
    <row r="10" spans="1:6" ht="9.9499999999999993" customHeight="1" x14ac:dyDescent="0.2">
      <c r="A10" s="143" t="s">
        <v>7</v>
      </c>
      <c r="B10" s="252">
        <v>18123</v>
      </c>
      <c r="C10" s="252">
        <v>18248</v>
      </c>
      <c r="D10" s="252">
        <v>17991</v>
      </c>
      <c r="E10" s="252">
        <v>0</v>
      </c>
      <c r="F10" s="252">
        <v>0</v>
      </c>
    </row>
    <row r="11" spans="1:6" ht="9.9499999999999993" customHeight="1" x14ac:dyDescent="0.2">
      <c r="A11" s="143" t="s">
        <v>8</v>
      </c>
      <c r="B11" s="252">
        <v>202773</v>
      </c>
      <c r="C11" s="252">
        <v>206743</v>
      </c>
      <c r="D11" s="252">
        <v>209527</v>
      </c>
      <c r="E11" s="252">
        <v>202168</v>
      </c>
      <c r="F11" s="252">
        <v>211728</v>
      </c>
    </row>
    <row r="12" spans="1:6" ht="9.9499999999999993" customHeight="1" x14ac:dyDescent="0.2">
      <c r="A12" s="143" t="s">
        <v>9</v>
      </c>
      <c r="B12" s="252">
        <v>154808</v>
      </c>
      <c r="C12" s="252">
        <v>155058</v>
      </c>
      <c r="D12" s="252">
        <v>149728</v>
      </c>
      <c r="E12" s="252">
        <v>143112</v>
      </c>
      <c r="F12" s="252">
        <v>149647</v>
      </c>
    </row>
    <row r="13" spans="1:6" ht="9.9499999999999993" customHeight="1" x14ac:dyDescent="0.2">
      <c r="A13" s="391" t="s">
        <v>10</v>
      </c>
      <c r="B13" s="603">
        <v>149411</v>
      </c>
      <c r="C13" s="603">
        <v>154893</v>
      </c>
      <c r="D13" s="603">
        <v>152273</v>
      </c>
      <c r="E13" s="603">
        <v>153591</v>
      </c>
      <c r="F13" s="603">
        <v>161462</v>
      </c>
    </row>
    <row r="14" spans="1:6" ht="6.95" customHeight="1" x14ac:dyDescent="0.2">
      <c r="A14" s="313" t="s">
        <v>880</v>
      </c>
    </row>
    <row r="15" spans="1:6" ht="6.95" customHeight="1" x14ac:dyDescent="0.2">
      <c r="A15" s="313" t="s">
        <v>1081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1"/>
  <sheetViews>
    <sheetView topLeftCell="A20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.42578125" style="92" customWidth="1"/>
    <col min="2" max="5" width="11.7109375" style="133" customWidth="1"/>
    <col min="6" max="16384" width="9.140625" style="25"/>
  </cols>
  <sheetData>
    <row r="1" spans="1:5" ht="9.9499999999999993" customHeight="1" x14ac:dyDescent="0.2">
      <c r="A1" s="117" t="s">
        <v>11</v>
      </c>
    </row>
    <row r="2" spans="1:5" ht="9.9499999999999993" customHeight="1" x14ac:dyDescent="0.2">
      <c r="A2" s="118" t="s">
        <v>981</v>
      </c>
    </row>
    <row r="3" spans="1:5" ht="12.95" customHeight="1" x14ac:dyDescent="0.2">
      <c r="A3" s="641" t="s">
        <v>220</v>
      </c>
      <c r="B3" s="639" t="s">
        <v>12</v>
      </c>
      <c r="C3" s="639"/>
      <c r="D3" s="639"/>
      <c r="E3" s="640"/>
    </row>
    <row r="4" spans="1:5" ht="18" customHeight="1" x14ac:dyDescent="0.2">
      <c r="A4" s="641"/>
      <c r="B4" s="393" t="s">
        <v>13</v>
      </c>
      <c r="C4" s="393" t="s">
        <v>325</v>
      </c>
      <c r="D4" s="393" t="s">
        <v>14</v>
      </c>
      <c r="E4" s="386" t="s">
        <v>15</v>
      </c>
    </row>
    <row r="5" spans="1:5" ht="9.9499999999999993" customHeight="1" x14ac:dyDescent="0.2">
      <c r="A5" s="198">
        <v>2010</v>
      </c>
      <c r="B5" s="200">
        <v>1281680</v>
      </c>
      <c r="C5" s="200">
        <v>4052158</v>
      </c>
      <c r="D5" s="200">
        <v>126220</v>
      </c>
      <c r="E5" s="201">
        <f>B5+C5+D5</f>
        <v>5460058</v>
      </c>
    </row>
    <row r="6" spans="1:5" ht="9.9499999999999993" customHeight="1" x14ac:dyDescent="0.2">
      <c r="A6" s="198">
        <v>2011</v>
      </c>
      <c r="B6" s="200">
        <v>1354196</v>
      </c>
      <c r="C6" s="200">
        <v>3947516</v>
      </c>
      <c r="D6" s="200">
        <v>174050</v>
      </c>
      <c r="E6" s="201">
        <f>B6+C6+D6</f>
        <v>5475762</v>
      </c>
    </row>
    <row r="7" spans="1:5" ht="9.9499999999999993" customHeight="1" x14ac:dyDescent="0.2">
      <c r="A7" s="198">
        <v>2012</v>
      </c>
      <c r="B7" s="200">
        <v>1646359</v>
      </c>
      <c r="C7" s="200">
        <v>4271321</v>
      </c>
      <c r="D7" s="200">
        <v>187717</v>
      </c>
      <c r="E7" s="201">
        <f>B7+C7+D7</f>
        <v>6105397</v>
      </c>
    </row>
    <row r="8" spans="1:5" ht="9.9499999999999993" customHeight="1" x14ac:dyDescent="0.2">
      <c r="A8" s="198">
        <v>2013</v>
      </c>
      <c r="B8" s="200">
        <v>1751731</v>
      </c>
      <c r="C8" s="200">
        <v>5090435</v>
      </c>
      <c r="D8" s="200">
        <v>222331</v>
      </c>
      <c r="E8" s="201">
        <f>B8+C8+D8</f>
        <v>7064497</v>
      </c>
    </row>
    <row r="9" spans="1:5" ht="9.9499999999999993" customHeight="1" x14ac:dyDescent="0.2">
      <c r="A9" s="387">
        <v>2014</v>
      </c>
      <c r="B9" s="394">
        <v>1850307</v>
      </c>
      <c r="C9" s="394">
        <v>5177771</v>
      </c>
      <c r="D9" s="394">
        <v>206778</v>
      </c>
      <c r="E9" s="396">
        <f>B9+C9+D9</f>
        <v>7234856</v>
      </c>
    </row>
    <row r="10" spans="1:5" ht="6.95" customHeight="1" x14ac:dyDescent="0.2">
      <c r="A10" s="313" t="s">
        <v>880</v>
      </c>
      <c r="B10" s="25"/>
      <c r="C10" s="25"/>
      <c r="D10" s="25"/>
      <c r="E10" s="25"/>
    </row>
    <row r="11" spans="1:5" ht="6.95" customHeight="1" x14ac:dyDescent="0.2">
      <c r="A11" s="313" t="s">
        <v>1079</v>
      </c>
      <c r="B11" s="25"/>
      <c r="C11" s="25"/>
      <c r="D11" s="25"/>
      <c r="E11" s="25"/>
    </row>
    <row r="12" spans="1:5" s="156" customFormat="1" ht="8.1" customHeight="1" x14ac:dyDescent="0.2">
      <c r="A12" s="162"/>
      <c r="B12" s="199"/>
      <c r="C12" s="199"/>
      <c r="D12" s="199"/>
      <c r="E12" s="199"/>
    </row>
    <row r="13" spans="1:5" s="156" customFormat="1" ht="8.1" customHeight="1" x14ac:dyDescent="0.2">
      <c r="A13" s="162"/>
      <c r="B13" s="199"/>
      <c r="C13" s="199"/>
      <c r="D13" s="199"/>
      <c r="E13" s="199"/>
    </row>
    <row r="14" spans="1:5" s="156" customFormat="1" ht="8.1" customHeight="1" x14ac:dyDescent="0.2">
      <c r="A14" s="162"/>
      <c r="B14" s="199"/>
      <c r="C14" s="199"/>
      <c r="D14" s="199"/>
      <c r="E14" s="199"/>
    </row>
    <row r="15" spans="1:5" s="156" customFormat="1" ht="8.1" customHeight="1" x14ac:dyDescent="0.2">
      <c r="A15" s="162"/>
      <c r="B15" s="199"/>
      <c r="C15" s="199"/>
      <c r="D15" s="199"/>
      <c r="E15" s="199"/>
    </row>
    <row r="16" spans="1:5" s="156" customFormat="1" ht="8.1" customHeight="1" x14ac:dyDescent="0.2">
      <c r="A16" s="162"/>
      <c r="B16" s="199"/>
      <c r="C16" s="199"/>
      <c r="D16" s="199"/>
      <c r="E16" s="199"/>
    </row>
    <row r="17" spans="1:5" s="156" customFormat="1" ht="8.1" customHeight="1" x14ac:dyDescent="0.2">
      <c r="A17" s="162"/>
      <c r="B17" s="199"/>
      <c r="C17" s="199"/>
      <c r="D17" s="199"/>
      <c r="E17" s="199"/>
    </row>
    <row r="18" spans="1:5" s="156" customFormat="1" ht="8.1" customHeight="1" x14ac:dyDescent="0.2">
      <c r="A18" s="162"/>
      <c r="B18" s="199"/>
      <c r="C18" s="199"/>
      <c r="D18" s="199"/>
      <c r="E18" s="199"/>
    </row>
    <row r="19" spans="1:5" s="156" customFormat="1" ht="8.1" customHeight="1" x14ac:dyDescent="0.2">
      <c r="A19" s="162"/>
      <c r="B19" s="199"/>
      <c r="C19" s="199"/>
      <c r="D19" s="199"/>
      <c r="E19" s="199"/>
    </row>
    <row r="20" spans="1:5" s="156" customFormat="1" ht="8.1" customHeight="1" x14ac:dyDescent="0.2">
      <c r="A20" s="162"/>
      <c r="B20" s="199"/>
      <c r="C20" s="199"/>
      <c r="D20" s="199"/>
      <c r="E20" s="199"/>
    </row>
    <row r="21" spans="1:5" s="156" customFormat="1" ht="8.1" customHeight="1" x14ac:dyDescent="0.2">
      <c r="A21" s="162"/>
      <c r="B21" s="199"/>
      <c r="C21" s="199"/>
      <c r="D21" s="199"/>
      <c r="E21" s="199"/>
    </row>
    <row r="22" spans="1:5" s="156" customFormat="1" ht="8.1" customHeight="1" x14ac:dyDescent="0.2">
      <c r="A22" s="162"/>
      <c r="B22" s="199"/>
      <c r="C22" s="199"/>
      <c r="D22" s="199"/>
      <c r="E22" s="199"/>
    </row>
    <row r="23" spans="1:5" ht="9" customHeight="1" x14ac:dyDescent="0.2">
      <c r="A23" s="153"/>
    </row>
    <row r="24" spans="1:5" ht="9.9499999999999993" customHeight="1" x14ac:dyDescent="0.2">
      <c r="A24" s="117" t="s">
        <v>16</v>
      </c>
    </row>
    <row r="25" spans="1:5" ht="9.9499999999999993" customHeight="1" x14ac:dyDescent="0.2">
      <c r="A25" s="118" t="s">
        <v>982</v>
      </c>
    </row>
    <row r="26" spans="1:5" ht="11.1" customHeight="1" x14ac:dyDescent="0.2">
      <c r="A26" s="638" t="s">
        <v>220</v>
      </c>
      <c r="B26" s="643" t="s">
        <v>812</v>
      </c>
      <c r="C26" s="643"/>
      <c r="D26" s="643"/>
      <c r="E26" s="644"/>
    </row>
    <row r="27" spans="1:5" ht="11.1" customHeight="1" x14ac:dyDescent="0.2">
      <c r="A27" s="638"/>
      <c r="B27" s="642" t="s">
        <v>202</v>
      </c>
      <c r="C27" s="639" t="s">
        <v>17</v>
      </c>
      <c r="D27" s="639"/>
      <c r="E27" s="640" t="s">
        <v>18</v>
      </c>
    </row>
    <row r="28" spans="1:5" ht="11.1" customHeight="1" x14ac:dyDescent="0.2">
      <c r="A28" s="638"/>
      <c r="B28" s="642"/>
      <c r="C28" s="393" t="s">
        <v>206</v>
      </c>
      <c r="D28" s="393" t="s">
        <v>207</v>
      </c>
      <c r="E28" s="640"/>
    </row>
    <row r="29" spans="1:5" ht="9.6" customHeight="1" x14ac:dyDescent="0.2">
      <c r="A29" s="198">
        <v>2010</v>
      </c>
      <c r="B29" s="200">
        <v>231368</v>
      </c>
      <c r="C29" s="200">
        <v>27248</v>
      </c>
      <c r="D29" s="200">
        <v>1113</v>
      </c>
      <c r="E29" s="200">
        <v>203025</v>
      </c>
    </row>
    <row r="30" spans="1:5" ht="9.6" customHeight="1" x14ac:dyDescent="0.2">
      <c r="A30" s="198">
        <v>2011</v>
      </c>
      <c r="B30" s="200">
        <v>238251</v>
      </c>
      <c r="C30" s="200">
        <v>27182</v>
      </c>
      <c r="D30" s="200">
        <v>1422</v>
      </c>
      <c r="E30" s="200">
        <v>213120</v>
      </c>
    </row>
    <row r="31" spans="1:5" ht="9.6" customHeight="1" x14ac:dyDescent="0.2">
      <c r="A31" s="198">
        <v>2012</v>
      </c>
      <c r="B31" s="200">
        <v>245649</v>
      </c>
      <c r="C31" s="200">
        <v>28326</v>
      </c>
      <c r="D31" s="200">
        <v>1548</v>
      </c>
      <c r="E31" s="200">
        <v>133697</v>
      </c>
    </row>
    <row r="32" spans="1:5" ht="9.6" customHeight="1" x14ac:dyDescent="0.2">
      <c r="A32" s="198">
        <v>2013</v>
      </c>
      <c r="B32" s="200">
        <v>252139</v>
      </c>
      <c r="C32" s="200">
        <v>30599</v>
      </c>
      <c r="D32" s="200">
        <v>1914</v>
      </c>
      <c r="E32" s="200">
        <v>146498</v>
      </c>
    </row>
    <row r="33" spans="1:5" ht="9.6" customHeight="1" x14ac:dyDescent="0.2">
      <c r="A33" s="387">
        <v>2014</v>
      </c>
      <c r="B33" s="394">
        <v>304673</v>
      </c>
      <c r="C33" s="394">
        <v>35353</v>
      </c>
      <c r="D33" s="394">
        <v>2276</v>
      </c>
      <c r="E33" s="394">
        <v>185950</v>
      </c>
    </row>
    <row r="34" spans="1:5" ht="6.95" customHeight="1" x14ac:dyDescent="0.2">
      <c r="A34" s="313" t="s">
        <v>880</v>
      </c>
      <c r="B34" s="25"/>
      <c r="C34" s="25"/>
      <c r="D34" s="25"/>
      <c r="E34" s="25"/>
    </row>
    <row r="35" spans="1:5" ht="8.1" customHeight="1" x14ac:dyDescent="0.2">
      <c r="E35" s="25"/>
    </row>
    <row r="36" spans="1:5" ht="9.9499999999999993" customHeight="1" x14ac:dyDescent="0.2">
      <c r="A36" s="118" t="s">
        <v>983</v>
      </c>
    </row>
    <row r="37" spans="1:5" ht="11.1" customHeight="1" x14ac:dyDescent="0.2">
      <c r="A37" s="638" t="s">
        <v>220</v>
      </c>
      <c r="B37" s="643" t="s">
        <v>813</v>
      </c>
      <c r="C37" s="643"/>
      <c r="D37" s="643"/>
      <c r="E37" s="644"/>
    </row>
    <row r="38" spans="1:5" ht="11.1" customHeight="1" x14ac:dyDescent="0.2">
      <c r="A38" s="638"/>
      <c r="B38" s="639" t="s">
        <v>809</v>
      </c>
      <c r="C38" s="639" t="s">
        <v>810</v>
      </c>
      <c r="D38" s="639"/>
      <c r="E38" s="640" t="s">
        <v>811</v>
      </c>
    </row>
    <row r="39" spans="1:5" ht="11.1" customHeight="1" x14ac:dyDescent="0.2">
      <c r="A39" s="638"/>
      <c r="B39" s="639"/>
      <c r="C39" s="393" t="s">
        <v>206</v>
      </c>
      <c r="D39" s="393" t="s">
        <v>207</v>
      </c>
      <c r="E39" s="640"/>
    </row>
    <row r="40" spans="1:5" ht="9.6" customHeight="1" x14ac:dyDescent="0.2">
      <c r="A40" s="198">
        <v>2010</v>
      </c>
      <c r="B40" s="200">
        <v>148890</v>
      </c>
      <c r="C40" s="200">
        <v>40755</v>
      </c>
      <c r="D40" s="200">
        <v>768</v>
      </c>
      <c r="E40" s="202">
        <v>991</v>
      </c>
    </row>
    <row r="41" spans="1:5" ht="9.6" customHeight="1" x14ac:dyDescent="0.2">
      <c r="A41" s="198">
        <v>2011</v>
      </c>
      <c r="B41" s="200">
        <v>173779</v>
      </c>
      <c r="C41" s="200">
        <v>48358</v>
      </c>
      <c r="D41" s="200">
        <v>1155</v>
      </c>
      <c r="E41" s="202">
        <v>1106</v>
      </c>
    </row>
    <row r="42" spans="1:5" ht="9.6" customHeight="1" x14ac:dyDescent="0.2">
      <c r="A42" s="198">
        <v>2012</v>
      </c>
      <c r="B42" s="200">
        <v>257650</v>
      </c>
      <c r="C42" s="200">
        <v>69951</v>
      </c>
      <c r="D42" s="200">
        <v>1408</v>
      </c>
      <c r="E42" s="202">
        <v>779</v>
      </c>
    </row>
    <row r="43" spans="1:5" ht="9.6" customHeight="1" x14ac:dyDescent="0.2">
      <c r="A43" s="198">
        <v>2013</v>
      </c>
      <c r="B43" s="200">
        <v>299209</v>
      </c>
      <c r="C43" s="200">
        <v>79663</v>
      </c>
      <c r="D43" s="200">
        <v>2192</v>
      </c>
      <c r="E43" s="202">
        <v>1203</v>
      </c>
    </row>
    <row r="44" spans="1:5" ht="9.6" customHeight="1" x14ac:dyDescent="0.2">
      <c r="A44" s="387">
        <v>2014</v>
      </c>
      <c r="B44" s="394">
        <v>305060</v>
      </c>
      <c r="C44" s="394">
        <v>79617</v>
      </c>
      <c r="D44" s="394">
        <v>4177</v>
      </c>
      <c r="E44" s="395">
        <v>1587</v>
      </c>
    </row>
    <row r="45" spans="1:5" ht="6.95" customHeight="1" x14ac:dyDescent="0.2">
      <c r="A45" s="313" t="s">
        <v>880</v>
      </c>
      <c r="B45" s="25"/>
      <c r="C45" s="25"/>
      <c r="D45" s="25"/>
      <c r="E45" s="25"/>
    </row>
    <row r="47" spans="1:5" ht="9" customHeight="1" x14ac:dyDescent="0.2">
      <c r="B47" s="291"/>
    </row>
    <row r="48" spans="1:5" ht="9" customHeight="1" x14ac:dyDescent="0.2">
      <c r="B48" s="291"/>
    </row>
    <row r="49" spans="2:2" ht="9" customHeight="1" x14ac:dyDescent="0.2">
      <c r="B49" s="291"/>
    </row>
    <row r="50" spans="2:2" ht="9" customHeight="1" x14ac:dyDescent="0.2">
      <c r="B50" s="291"/>
    </row>
    <row r="51" spans="2:2" ht="9" customHeight="1" x14ac:dyDescent="0.2">
      <c r="B51" s="291"/>
    </row>
  </sheetData>
  <mergeCells count="12">
    <mergeCell ref="A26:A28"/>
    <mergeCell ref="A37:A39"/>
    <mergeCell ref="E27:E28"/>
    <mergeCell ref="C27:D27"/>
    <mergeCell ref="A3:A4"/>
    <mergeCell ref="B3:E3"/>
    <mergeCell ref="B27:B28"/>
    <mergeCell ref="B38:B39"/>
    <mergeCell ref="C38:D38"/>
    <mergeCell ref="E38:E39"/>
    <mergeCell ref="B26:E26"/>
    <mergeCell ref="B37:E37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topLeftCell="A18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7.28515625" style="92" customWidth="1"/>
    <col min="2" max="8" width="7.42578125" style="25" customWidth="1"/>
    <col min="9" max="16384" width="9.140625" style="25"/>
  </cols>
  <sheetData>
    <row r="1" spans="1:8" ht="9" customHeight="1" x14ac:dyDescent="0.2">
      <c r="A1" s="117" t="s">
        <v>19</v>
      </c>
    </row>
    <row r="2" spans="1:8" ht="9.9499999999999993" customHeight="1" x14ac:dyDescent="0.2">
      <c r="A2" s="118" t="s">
        <v>984</v>
      </c>
    </row>
    <row r="3" spans="1:8" s="149" customFormat="1" ht="12.95" customHeight="1" x14ac:dyDescent="0.15">
      <c r="A3" s="645" t="s">
        <v>350</v>
      </c>
      <c r="B3" s="648" t="s">
        <v>326</v>
      </c>
      <c r="C3" s="646" t="s">
        <v>562</v>
      </c>
      <c r="D3" s="646"/>
      <c r="E3" s="646"/>
      <c r="F3" s="646"/>
      <c r="G3" s="646"/>
      <c r="H3" s="647"/>
    </row>
    <row r="4" spans="1:8" s="150" customFormat="1" ht="12.95" customHeight="1" x14ac:dyDescent="0.15">
      <c r="A4" s="645"/>
      <c r="B4" s="648"/>
      <c r="C4" s="646" t="s">
        <v>223</v>
      </c>
      <c r="D4" s="646" t="s">
        <v>563</v>
      </c>
      <c r="E4" s="646"/>
      <c r="F4" s="646" t="s">
        <v>223</v>
      </c>
      <c r="G4" s="646" t="s">
        <v>564</v>
      </c>
      <c r="H4" s="647"/>
    </row>
    <row r="5" spans="1:8" s="150" customFormat="1" ht="12.95" customHeight="1" x14ac:dyDescent="0.15">
      <c r="A5" s="645"/>
      <c r="B5" s="648"/>
      <c r="C5" s="646"/>
      <c r="D5" s="397" t="s">
        <v>565</v>
      </c>
      <c r="E5" s="397" t="s">
        <v>566</v>
      </c>
      <c r="F5" s="646"/>
      <c r="G5" s="397" t="s">
        <v>565</v>
      </c>
      <c r="H5" s="398" t="s">
        <v>566</v>
      </c>
    </row>
    <row r="6" spans="1:8" s="150" customFormat="1" ht="9.9499999999999993" customHeight="1" x14ac:dyDescent="0.15">
      <c r="A6" s="210">
        <v>2007</v>
      </c>
      <c r="B6" s="211">
        <f>C6+F6</f>
        <v>13088.5</v>
      </c>
      <c r="C6" s="211">
        <f>D6+E6</f>
        <v>10281.5</v>
      </c>
      <c r="D6" s="212">
        <v>9699</v>
      </c>
      <c r="E6" s="212">
        <v>582.5</v>
      </c>
      <c r="F6" s="211">
        <f>G6+H6</f>
        <v>2807</v>
      </c>
      <c r="G6" s="212">
        <v>300</v>
      </c>
      <c r="H6" s="212">
        <v>2507</v>
      </c>
    </row>
    <row r="7" spans="1:8" s="151" customFormat="1" ht="9.9499999999999993" customHeight="1" x14ac:dyDescent="0.15">
      <c r="A7" s="210">
        <v>2008</v>
      </c>
      <c r="B7" s="211">
        <f>C7+F7</f>
        <v>16372.699999999999</v>
      </c>
      <c r="C7" s="211">
        <f>D7+E7</f>
        <v>9581.4</v>
      </c>
      <c r="D7" s="212">
        <v>9127.6</v>
      </c>
      <c r="E7" s="212">
        <v>453.8</v>
      </c>
      <c r="F7" s="211">
        <f>G7+H7</f>
        <v>6791.2999999999993</v>
      </c>
      <c r="G7" s="212">
        <v>207.4</v>
      </c>
      <c r="H7" s="212">
        <v>6583.9</v>
      </c>
    </row>
    <row r="8" spans="1:8" s="151" customFormat="1" ht="9.9499999999999993" customHeight="1" x14ac:dyDescent="0.15">
      <c r="A8" s="213">
        <v>2009</v>
      </c>
      <c r="B8" s="214">
        <f>C8+F8</f>
        <v>17300.599999999999</v>
      </c>
      <c r="C8" s="214">
        <f>D8+E8</f>
        <v>9232.1999999999989</v>
      </c>
      <c r="D8" s="215">
        <v>8815.7999999999993</v>
      </c>
      <c r="E8" s="215">
        <v>416.4</v>
      </c>
      <c r="F8" s="214">
        <f>G8+H8</f>
        <v>8068.4</v>
      </c>
      <c r="G8" s="215">
        <v>192.4</v>
      </c>
      <c r="H8" s="215">
        <v>7876</v>
      </c>
    </row>
    <row r="9" spans="1:8" s="151" customFormat="1" ht="9.9499999999999993" customHeight="1" x14ac:dyDescent="0.15">
      <c r="A9" s="213">
        <v>2010</v>
      </c>
      <c r="B9" s="214">
        <f>C9+F9</f>
        <v>19240.2</v>
      </c>
      <c r="C9" s="214">
        <f>D9+E9</f>
        <v>9949.7000000000007</v>
      </c>
      <c r="D9" s="215">
        <v>9511</v>
      </c>
      <c r="E9" s="215">
        <v>438.7</v>
      </c>
      <c r="F9" s="214">
        <f>G9+H9</f>
        <v>9290.5</v>
      </c>
      <c r="G9" s="215">
        <v>174.7</v>
      </c>
      <c r="H9" s="215">
        <v>9115.7999999999993</v>
      </c>
    </row>
    <row r="10" spans="1:8" s="151" customFormat="1" ht="9.9499999999999993" customHeight="1" x14ac:dyDescent="0.15">
      <c r="A10" s="401">
        <v>2011</v>
      </c>
      <c r="B10" s="402">
        <f>C10+F10</f>
        <v>17636</v>
      </c>
      <c r="C10" s="402">
        <f>D10+E10</f>
        <v>11169.8</v>
      </c>
      <c r="D10" s="403">
        <v>10702</v>
      </c>
      <c r="E10" s="403">
        <v>467.8</v>
      </c>
      <c r="F10" s="402">
        <f>G10+H10</f>
        <v>6466.2</v>
      </c>
      <c r="G10" s="403">
        <v>0</v>
      </c>
      <c r="H10" s="403">
        <v>6466.2</v>
      </c>
    </row>
    <row r="11" spans="1:8" ht="6.95" customHeight="1" x14ac:dyDescent="0.2">
      <c r="A11" s="313" t="s">
        <v>882</v>
      </c>
    </row>
    <row r="12" spans="1:8" s="151" customFormat="1" ht="9" customHeight="1" x14ac:dyDescent="0.15">
      <c r="A12" s="152"/>
    </row>
    <row r="13" spans="1:8" s="151" customFormat="1" ht="9" customHeight="1" x14ac:dyDescent="0.15">
      <c r="A13" s="152"/>
    </row>
    <row r="14" spans="1:8" s="151" customFormat="1" ht="9" customHeight="1" x14ac:dyDescent="0.15">
      <c r="A14" s="152"/>
    </row>
    <row r="15" spans="1:8" s="151" customFormat="1" ht="9" customHeight="1" x14ac:dyDescent="0.15">
      <c r="A15" s="152"/>
    </row>
    <row r="16" spans="1:8" s="151" customFormat="1" ht="9" customHeight="1" x14ac:dyDescent="0.15">
      <c r="A16" s="152"/>
    </row>
    <row r="17" spans="1:8" s="151" customFormat="1" ht="9" customHeight="1" x14ac:dyDescent="0.15">
      <c r="A17" s="152"/>
    </row>
    <row r="18" spans="1:8" s="151" customFormat="1" ht="9" customHeight="1" x14ac:dyDescent="0.15">
      <c r="A18" s="152"/>
    </row>
    <row r="19" spans="1:8" s="151" customFormat="1" ht="9" customHeight="1" x14ac:dyDescent="0.15">
      <c r="A19" s="152"/>
    </row>
    <row r="20" spans="1:8" s="151" customFormat="1" ht="9" customHeight="1" x14ac:dyDescent="0.15">
      <c r="A20" s="152"/>
    </row>
    <row r="21" spans="1:8" s="151" customFormat="1" ht="9" customHeight="1" x14ac:dyDescent="0.15">
      <c r="A21" s="152"/>
    </row>
    <row r="23" spans="1:8" ht="9.9499999999999993" customHeight="1" x14ac:dyDescent="0.2">
      <c r="A23" s="118" t="s">
        <v>985</v>
      </c>
    </row>
    <row r="24" spans="1:8" ht="12.95" customHeight="1" x14ac:dyDescent="0.2">
      <c r="A24" s="651" t="s">
        <v>827</v>
      </c>
      <c r="B24" s="649"/>
      <c r="C24" s="649"/>
      <c r="D24" s="649"/>
      <c r="E24" s="649" t="s">
        <v>828</v>
      </c>
      <c r="F24" s="649"/>
      <c r="G24" s="649" t="s">
        <v>829</v>
      </c>
      <c r="H24" s="650"/>
    </row>
    <row r="25" spans="1:8" ht="12.95" customHeight="1" x14ac:dyDescent="0.2">
      <c r="A25" s="651"/>
      <c r="B25" s="649"/>
      <c r="C25" s="649"/>
      <c r="D25" s="649"/>
      <c r="E25" s="399">
        <v>2013</v>
      </c>
      <c r="F25" s="399">
        <v>2014</v>
      </c>
      <c r="G25" s="399">
        <v>2013</v>
      </c>
      <c r="H25" s="400">
        <v>2014</v>
      </c>
    </row>
    <row r="26" spans="1:8" ht="9.9499999999999993" customHeight="1" x14ac:dyDescent="0.15">
      <c r="A26" s="283" t="s">
        <v>817</v>
      </c>
      <c r="B26" s="303"/>
      <c r="C26" s="130"/>
      <c r="D26" s="130"/>
      <c r="E26" s="304">
        <v>10500</v>
      </c>
      <c r="F26" s="304">
        <v>25200</v>
      </c>
      <c r="G26" s="304">
        <v>58</v>
      </c>
      <c r="H26" s="304">
        <v>137</v>
      </c>
    </row>
    <row r="27" spans="1:8" ht="9.9499999999999993" customHeight="1" x14ac:dyDescent="0.15">
      <c r="A27" s="652" t="s">
        <v>818</v>
      </c>
      <c r="B27" s="652"/>
      <c r="C27" s="652"/>
      <c r="D27" s="652"/>
      <c r="E27" s="304">
        <v>7150</v>
      </c>
      <c r="F27" s="304">
        <v>47248</v>
      </c>
      <c r="G27" s="304">
        <v>43</v>
      </c>
      <c r="H27" s="304">
        <v>377</v>
      </c>
    </row>
    <row r="28" spans="1:8" ht="9.9499999999999993" customHeight="1" x14ac:dyDescent="0.15">
      <c r="A28" s="652" t="s">
        <v>819</v>
      </c>
      <c r="B28" s="652"/>
      <c r="C28" s="652"/>
      <c r="D28" s="652"/>
      <c r="E28" s="304">
        <v>5380</v>
      </c>
      <c r="F28" s="304">
        <v>2100</v>
      </c>
      <c r="G28" s="304">
        <v>29</v>
      </c>
      <c r="H28" s="304">
        <v>11</v>
      </c>
    </row>
    <row r="29" spans="1:8" ht="9.9499999999999993" customHeight="1" x14ac:dyDescent="0.15">
      <c r="A29" s="652" t="s">
        <v>820</v>
      </c>
      <c r="B29" s="652"/>
      <c r="C29" s="652"/>
      <c r="D29" s="652"/>
      <c r="E29" s="304">
        <v>0</v>
      </c>
      <c r="F29" s="304">
        <v>1700</v>
      </c>
      <c r="G29" s="304">
        <v>0</v>
      </c>
      <c r="H29" s="304">
        <v>25</v>
      </c>
    </row>
    <row r="30" spans="1:8" ht="9.9499999999999993" customHeight="1" x14ac:dyDescent="0.15">
      <c r="A30" s="652" t="s">
        <v>821</v>
      </c>
      <c r="B30" s="652"/>
      <c r="C30" s="652"/>
      <c r="D30" s="652"/>
      <c r="E30" s="304">
        <v>308550</v>
      </c>
      <c r="F30" s="304">
        <v>692938</v>
      </c>
      <c r="G30" s="304">
        <v>1851</v>
      </c>
      <c r="H30" s="304">
        <v>4205</v>
      </c>
    </row>
    <row r="31" spans="1:8" ht="9.9499999999999993" customHeight="1" x14ac:dyDescent="0.15">
      <c r="A31" s="652" t="s">
        <v>822</v>
      </c>
      <c r="B31" s="652"/>
      <c r="C31" s="652"/>
      <c r="D31" s="652"/>
      <c r="E31" s="304">
        <v>248620</v>
      </c>
      <c r="F31" s="304">
        <v>1832420</v>
      </c>
      <c r="G31" s="304">
        <v>1474</v>
      </c>
      <c r="H31" s="304">
        <v>9857</v>
      </c>
    </row>
    <row r="32" spans="1:8" ht="9.9499999999999993" customHeight="1" x14ac:dyDescent="0.15">
      <c r="A32" s="652" t="s">
        <v>823</v>
      </c>
      <c r="B32" s="652"/>
      <c r="C32" s="652"/>
      <c r="D32" s="652"/>
      <c r="E32" s="304">
        <v>10800</v>
      </c>
      <c r="F32" s="304">
        <v>31500</v>
      </c>
      <c r="G32" s="304">
        <v>52</v>
      </c>
      <c r="H32" s="304">
        <v>155</v>
      </c>
    </row>
    <row r="33" spans="1:8" ht="9.9499999999999993" customHeight="1" x14ac:dyDescent="0.15">
      <c r="A33" s="652" t="s">
        <v>824</v>
      </c>
      <c r="B33" s="652"/>
      <c r="C33" s="652"/>
      <c r="D33" s="652"/>
      <c r="E33" s="304">
        <v>8600</v>
      </c>
      <c r="F33" s="304">
        <v>400</v>
      </c>
      <c r="G33" s="304">
        <v>49</v>
      </c>
      <c r="H33" s="304">
        <v>2</v>
      </c>
    </row>
    <row r="34" spans="1:8" ht="9.9499999999999993" customHeight="1" x14ac:dyDescent="0.15">
      <c r="A34" s="652" t="s">
        <v>816</v>
      </c>
      <c r="B34" s="652"/>
      <c r="C34" s="652"/>
      <c r="D34" s="652"/>
      <c r="E34" s="304">
        <v>3300</v>
      </c>
      <c r="F34" s="304">
        <v>29502</v>
      </c>
      <c r="G34" s="304">
        <v>231</v>
      </c>
      <c r="H34" s="304">
        <v>6081</v>
      </c>
    </row>
    <row r="35" spans="1:8" ht="9.9499999999999993" customHeight="1" x14ac:dyDescent="0.15">
      <c r="A35" s="652" t="s">
        <v>825</v>
      </c>
      <c r="B35" s="652"/>
      <c r="C35" s="652"/>
      <c r="D35" s="652"/>
      <c r="E35" s="304">
        <v>0</v>
      </c>
      <c r="F35" s="304">
        <v>260000</v>
      </c>
      <c r="G35" s="304">
        <v>0</v>
      </c>
      <c r="H35" s="304">
        <v>3562</v>
      </c>
    </row>
    <row r="36" spans="1:8" ht="9.9499999999999993" customHeight="1" x14ac:dyDescent="0.15">
      <c r="A36" s="653" t="s">
        <v>826</v>
      </c>
      <c r="B36" s="653"/>
      <c r="C36" s="653"/>
      <c r="D36" s="653"/>
      <c r="E36" s="404">
        <v>13650</v>
      </c>
      <c r="F36" s="404">
        <v>61200</v>
      </c>
      <c r="G36" s="404">
        <v>68</v>
      </c>
      <c r="H36" s="404">
        <v>305</v>
      </c>
    </row>
    <row r="37" spans="1:8" ht="6.95" customHeight="1" x14ac:dyDescent="0.2">
      <c r="A37" s="313" t="s">
        <v>881</v>
      </c>
    </row>
    <row r="39" spans="1:8" ht="9" customHeight="1" x14ac:dyDescent="0.2">
      <c r="A39" s="296"/>
    </row>
    <row r="41" spans="1:8" ht="9" customHeight="1" x14ac:dyDescent="0.2">
      <c r="A41" s="296"/>
    </row>
    <row r="43" spans="1:8" ht="9" customHeight="1" x14ac:dyDescent="0.2">
      <c r="A43" s="296"/>
    </row>
    <row r="45" spans="1:8" ht="9" customHeight="1" x14ac:dyDescent="0.2">
      <c r="A45" s="296"/>
    </row>
    <row r="47" spans="1:8" ht="9" customHeight="1" x14ac:dyDescent="0.2">
      <c r="A47" s="296"/>
    </row>
  </sheetData>
  <mergeCells count="20">
    <mergeCell ref="A34:D34"/>
    <mergeCell ref="A35:D35"/>
    <mergeCell ref="A36:D36"/>
    <mergeCell ref="A29:D29"/>
    <mergeCell ref="A30:D30"/>
    <mergeCell ref="A31:D31"/>
    <mergeCell ref="A32:D32"/>
    <mergeCell ref="A33:D33"/>
    <mergeCell ref="E24:F24"/>
    <mergeCell ref="G24:H24"/>
    <mergeCell ref="A24:D25"/>
    <mergeCell ref="A27:D27"/>
    <mergeCell ref="A28:D28"/>
    <mergeCell ref="A3:A5"/>
    <mergeCell ref="C3:H3"/>
    <mergeCell ref="C4:C5"/>
    <mergeCell ref="D4:E4"/>
    <mergeCell ref="F4:F5"/>
    <mergeCell ref="G4:H4"/>
    <mergeCell ref="B3:B5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9.5703125" style="92" customWidth="1"/>
    <col min="2" max="7" width="8.28515625" style="25" customWidth="1"/>
    <col min="8" max="16384" width="9.140625" style="25"/>
  </cols>
  <sheetData>
    <row r="1" spans="1:7" ht="9.9499999999999993" customHeight="1" x14ac:dyDescent="0.2">
      <c r="A1" s="134" t="s">
        <v>21</v>
      </c>
    </row>
    <row r="2" spans="1:7" ht="9.9499999999999993" customHeight="1" x14ac:dyDescent="0.2">
      <c r="A2" s="117" t="s">
        <v>22</v>
      </c>
    </row>
    <row r="3" spans="1:7" ht="9.9499999999999993" customHeight="1" x14ac:dyDescent="0.2">
      <c r="A3" s="118" t="s">
        <v>986</v>
      </c>
    </row>
    <row r="4" spans="1:7" ht="12" customHeight="1" x14ac:dyDescent="0.2">
      <c r="A4" s="657" t="s">
        <v>220</v>
      </c>
      <c r="B4" s="655" t="s">
        <v>23</v>
      </c>
      <c r="C4" s="655"/>
      <c r="D4" s="655"/>
      <c r="E4" s="655"/>
      <c r="F4" s="655"/>
      <c r="G4" s="656"/>
    </row>
    <row r="5" spans="1:7" ht="12" customHeight="1" x14ac:dyDescent="0.2">
      <c r="A5" s="657"/>
      <c r="B5" s="655" t="s">
        <v>788</v>
      </c>
      <c r="C5" s="655"/>
      <c r="D5" s="655"/>
      <c r="E5" s="655" t="s">
        <v>789</v>
      </c>
      <c r="F5" s="655"/>
      <c r="G5" s="656"/>
    </row>
    <row r="6" spans="1:7" ht="12" customHeight="1" x14ac:dyDescent="0.2">
      <c r="A6" s="657"/>
      <c r="B6" s="405" t="s">
        <v>248</v>
      </c>
      <c r="C6" s="405" t="s">
        <v>341</v>
      </c>
      <c r="D6" s="405" t="s">
        <v>223</v>
      </c>
      <c r="E6" s="405" t="s">
        <v>248</v>
      </c>
      <c r="F6" s="405" t="s">
        <v>341</v>
      </c>
      <c r="G6" s="406" t="s">
        <v>223</v>
      </c>
    </row>
    <row r="7" spans="1:7" ht="9.9499999999999993" customHeight="1" x14ac:dyDescent="0.2">
      <c r="A7" s="198">
        <v>2010</v>
      </c>
      <c r="B7" s="240">
        <v>13561</v>
      </c>
      <c r="C7" s="240">
        <v>322667</v>
      </c>
      <c r="D7" s="586">
        <f>B7+C7</f>
        <v>336228</v>
      </c>
      <c r="E7" s="240">
        <v>108161</v>
      </c>
      <c r="F7" s="240">
        <v>564458</v>
      </c>
      <c r="G7" s="586">
        <f>E7+F7</f>
        <v>672619</v>
      </c>
    </row>
    <row r="8" spans="1:7" ht="9.9499999999999993" customHeight="1" x14ac:dyDescent="0.2">
      <c r="A8" s="198">
        <v>2011</v>
      </c>
      <c r="B8" s="240">
        <v>17141.275000000001</v>
      </c>
      <c r="C8" s="240">
        <v>301467.52581000002</v>
      </c>
      <c r="D8" s="586">
        <f>B8+C8</f>
        <v>318608.80081000004</v>
      </c>
      <c r="E8" s="240">
        <v>100448.92199999999</v>
      </c>
      <c r="F8" s="240">
        <v>462710.25034999999</v>
      </c>
      <c r="G8" s="586">
        <f>E8+F8</f>
        <v>563159.17235000001</v>
      </c>
    </row>
    <row r="9" spans="1:7" ht="9.9499999999999993" customHeight="1" x14ac:dyDescent="0.2">
      <c r="A9" s="198">
        <v>2012</v>
      </c>
      <c r="B9" s="240">
        <v>12957</v>
      </c>
      <c r="C9" s="240">
        <v>261800</v>
      </c>
      <c r="D9" s="586">
        <f>B9+C9</f>
        <v>274757</v>
      </c>
      <c r="E9" s="240">
        <v>53170</v>
      </c>
      <c r="F9" s="240">
        <v>508492</v>
      </c>
      <c r="G9" s="586">
        <f>E9+F9</f>
        <v>561662</v>
      </c>
    </row>
    <row r="10" spans="1:7" ht="9.9499999999999993" customHeight="1" x14ac:dyDescent="0.2">
      <c r="A10" s="198">
        <v>2013</v>
      </c>
      <c r="B10" s="240">
        <v>20837</v>
      </c>
      <c r="C10" s="240">
        <v>208309</v>
      </c>
      <c r="D10" s="586">
        <f>B10+C10</f>
        <v>229146</v>
      </c>
      <c r="E10" s="240">
        <v>86835</v>
      </c>
      <c r="F10" s="240">
        <v>499495</v>
      </c>
      <c r="G10" s="586">
        <f>E10+F10</f>
        <v>586330</v>
      </c>
    </row>
    <row r="11" spans="1:7" ht="9.9499999999999993" customHeight="1" x14ac:dyDescent="0.2">
      <c r="A11" s="387">
        <v>2014</v>
      </c>
      <c r="B11" s="416">
        <v>18207.461999999996</v>
      </c>
      <c r="C11" s="416">
        <v>241508.89214000001</v>
      </c>
      <c r="D11" s="587">
        <f>B11+C11</f>
        <v>259716.35414000001</v>
      </c>
      <c r="E11" s="416">
        <v>75085.604999999996</v>
      </c>
      <c r="F11" s="416">
        <v>460225.04734000005</v>
      </c>
      <c r="G11" s="587">
        <f>E11+F11</f>
        <v>535310.65234000003</v>
      </c>
    </row>
    <row r="12" spans="1:7" ht="6.95" customHeight="1" x14ac:dyDescent="0.2">
      <c r="A12" s="313" t="s">
        <v>883</v>
      </c>
    </row>
    <row r="15" spans="1:7" ht="6.95" customHeight="1" x14ac:dyDescent="0.2"/>
    <row r="16" spans="1:7" ht="9" customHeight="1" x14ac:dyDescent="0.2">
      <c r="B16" s="654" t="s">
        <v>618</v>
      </c>
      <c r="C16" s="654"/>
      <c r="D16" s="654"/>
      <c r="E16" s="654" t="s">
        <v>619</v>
      </c>
      <c r="F16" s="654"/>
      <c r="G16" s="654"/>
    </row>
    <row r="18" spans="1:6" ht="8.1" customHeight="1" x14ac:dyDescent="0.2"/>
    <row r="23" spans="1:6" ht="6.95" customHeight="1" x14ac:dyDescent="0.2">
      <c r="A23" s="313" t="s">
        <v>949</v>
      </c>
    </row>
    <row r="24" spans="1:6" ht="9" customHeight="1" x14ac:dyDescent="0.2">
      <c r="F24" s="32"/>
    </row>
  </sheetData>
  <mergeCells count="6">
    <mergeCell ref="B16:D16"/>
    <mergeCell ref="E16:G16"/>
    <mergeCell ref="B5:D5"/>
    <mergeCell ref="E5:G5"/>
    <mergeCell ref="A4:A6"/>
    <mergeCell ref="B4:G4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21.7109375" style="92" customWidth="1"/>
    <col min="2" max="2" width="37.5703125" style="25" customWidth="1"/>
    <col min="3" max="16384" width="9.140625" style="25"/>
  </cols>
  <sheetData>
    <row r="1" spans="1:2" ht="9.9499999999999993" customHeight="1" x14ac:dyDescent="0.2">
      <c r="A1" s="118" t="s">
        <v>987</v>
      </c>
    </row>
    <row r="2" spans="1:2" ht="12.95" customHeight="1" x14ac:dyDescent="0.2">
      <c r="A2" s="388" t="s">
        <v>220</v>
      </c>
      <c r="B2" s="386" t="s">
        <v>194</v>
      </c>
    </row>
    <row r="3" spans="1:2" ht="9.9499999999999993" customHeight="1" x14ac:dyDescent="0.2">
      <c r="A3" s="198">
        <v>2009</v>
      </c>
      <c r="B3" s="209">
        <v>408714</v>
      </c>
    </row>
    <row r="4" spans="1:2" ht="9.9499999999999993" customHeight="1" x14ac:dyDescent="0.2">
      <c r="A4" s="198">
        <v>2010</v>
      </c>
      <c r="B4" s="209">
        <v>674545</v>
      </c>
    </row>
    <row r="5" spans="1:2" ht="9.9499999999999993" customHeight="1" x14ac:dyDescent="0.2">
      <c r="A5" s="198">
        <v>2011</v>
      </c>
      <c r="B5" s="209">
        <v>706086</v>
      </c>
    </row>
    <row r="6" spans="1:2" ht="9.9499999999999993" customHeight="1" x14ac:dyDescent="0.2">
      <c r="A6" s="198">
        <v>2012</v>
      </c>
      <c r="B6" s="209">
        <v>703501</v>
      </c>
    </row>
    <row r="7" spans="1:2" ht="9.9499999999999993" customHeight="1" x14ac:dyDescent="0.2">
      <c r="A7" s="387">
        <v>2013</v>
      </c>
      <c r="B7" s="408">
        <v>818057</v>
      </c>
    </row>
    <row r="8" spans="1:2" ht="6.95" customHeight="1" x14ac:dyDescent="0.2">
      <c r="A8" s="313" t="s">
        <v>884</v>
      </c>
    </row>
    <row r="12" spans="1:2" ht="6" customHeight="1" x14ac:dyDescent="0.2"/>
    <row r="22" spans="1:1" ht="7.5" customHeight="1" x14ac:dyDescent="0.2"/>
    <row r="24" spans="1:1" ht="6.95" customHeight="1" x14ac:dyDescent="0.2">
      <c r="A24" s="313" t="s">
        <v>945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8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59.28515625" style="25" customWidth="1"/>
    <col min="2" max="2" width="7.7109375" style="25" customWidth="1"/>
    <col min="3" max="16384" width="9.140625" style="25"/>
  </cols>
  <sheetData>
    <row r="1" spans="1:1" ht="18" customHeight="1" x14ac:dyDescent="0.2">
      <c r="A1" s="187" t="s">
        <v>526</v>
      </c>
    </row>
    <row r="2" spans="1:1" ht="9" customHeight="1" x14ac:dyDescent="0.2">
      <c r="A2" s="54"/>
    </row>
    <row r="3" spans="1:1" ht="9" customHeight="1" x14ac:dyDescent="0.2">
      <c r="A3" s="169" t="s">
        <v>208</v>
      </c>
    </row>
    <row r="5" spans="1:1" ht="9" customHeight="1" x14ac:dyDescent="0.2">
      <c r="A5" s="188" t="s">
        <v>793</v>
      </c>
    </row>
    <row r="6" spans="1:1" ht="9" customHeight="1" x14ac:dyDescent="0.2">
      <c r="A6" s="188"/>
    </row>
    <row r="7" spans="1:1" ht="9" customHeight="1" x14ac:dyDescent="0.2">
      <c r="A7" s="182" t="s">
        <v>835</v>
      </c>
    </row>
    <row r="8" spans="1:1" ht="9" customHeight="1" x14ac:dyDescent="0.2">
      <c r="A8" s="182"/>
    </row>
    <row r="9" spans="1:1" ht="9" customHeight="1" x14ac:dyDescent="0.2">
      <c r="A9" s="182" t="s">
        <v>794</v>
      </c>
    </row>
    <row r="10" spans="1:1" ht="9" customHeight="1" x14ac:dyDescent="0.2">
      <c r="A10" s="182"/>
    </row>
    <row r="11" spans="1:1" ht="9" customHeight="1" x14ac:dyDescent="0.2">
      <c r="A11" s="182" t="s">
        <v>795</v>
      </c>
    </row>
    <row r="12" spans="1:1" ht="9" customHeight="1" x14ac:dyDescent="0.2">
      <c r="A12" s="182"/>
    </row>
    <row r="13" spans="1:1" ht="9" customHeight="1" x14ac:dyDescent="0.2">
      <c r="A13" s="182" t="s">
        <v>796</v>
      </c>
    </row>
    <row r="14" spans="1:1" ht="9" customHeight="1" x14ac:dyDescent="0.2">
      <c r="A14" s="182"/>
    </row>
    <row r="15" spans="1:1" ht="9" customHeight="1" x14ac:dyDescent="0.2">
      <c r="A15" s="182" t="s">
        <v>797</v>
      </c>
    </row>
    <row r="16" spans="1:1" ht="9" customHeight="1" x14ac:dyDescent="0.2">
      <c r="A16" s="182"/>
    </row>
    <row r="17" spans="1:1" ht="9" customHeight="1" x14ac:dyDescent="0.2">
      <c r="A17" s="182" t="s">
        <v>798</v>
      </c>
    </row>
    <row r="18" spans="1:1" ht="9" customHeight="1" x14ac:dyDescent="0.2">
      <c r="A18" s="182"/>
    </row>
    <row r="19" spans="1:1" ht="9" customHeight="1" x14ac:dyDescent="0.2">
      <c r="A19" s="182" t="s">
        <v>799</v>
      </c>
    </row>
    <row r="20" spans="1:1" ht="9" customHeight="1" x14ac:dyDescent="0.2">
      <c r="A20" s="182"/>
    </row>
    <row r="27" spans="1:1" ht="9" customHeight="1" x14ac:dyDescent="0.2">
      <c r="A27" s="24"/>
    </row>
    <row r="28" spans="1:1" ht="9" customHeight="1" x14ac:dyDescent="0.2">
      <c r="A28" s="24"/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5.7109375" style="92" customWidth="1"/>
    <col min="2" max="6" width="8.7109375" style="25" customWidth="1"/>
    <col min="7" max="16384" width="9.140625" style="25"/>
  </cols>
  <sheetData>
    <row r="1" spans="1:6" ht="9.9499999999999993" customHeight="1" x14ac:dyDescent="0.2">
      <c r="A1" s="118" t="s">
        <v>988</v>
      </c>
    </row>
    <row r="2" spans="1:6" ht="12.95" customHeight="1" x14ac:dyDescent="0.2">
      <c r="A2" s="388" t="s">
        <v>193</v>
      </c>
      <c r="B2" s="385">
        <v>2010</v>
      </c>
      <c r="C2" s="385">
        <v>2011</v>
      </c>
      <c r="D2" s="385">
        <v>2012</v>
      </c>
      <c r="E2" s="385">
        <v>2013</v>
      </c>
      <c r="F2" s="386">
        <v>2014</v>
      </c>
    </row>
    <row r="3" spans="1:6" ht="9.9499999999999993" customHeight="1" x14ac:dyDescent="0.2">
      <c r="A3" s="143" t="s">
        <v>418</v>
      </c>
      <c r="B3" s="239">
        <v>490991</v>
      </c>
      <c r="C3" s="239">
        <v>387315</v>
      </c>
      <c r="D3" s="239">
        <v>481922</v>
      </c>
      <c r="E3" s="239">
        <v>478529.88599999988</v>
      </c>
      <c r="F3" s="239">
        <v>480601.33239999996</v>
      </c>
    </row>
    <row r="4" spans="1:6" ht="9.9499999999999993" customHeight="1" x14ac:dyDescent="0.2">
      <c r="A4" s="143" t="s">
        <v>421</v>
      </c>
      <c r="B4" s="239">
        <v>248429</v>
      </c>
      <c r="C4" s="239">
        <v>218976</v>
      </c>
      <c r="D4" s="239">
        <v>282749</v>
      </c>
      <c r="E4" s="604">
        <v>341175.75831199996</v>
      </c>
      <c r="F4" s="604">
        <v>404959.409033</v>
      </c>
    </row>
    <row r="5" spans="1:6" ht="9.9499999999999993" customHeight="1" x14ac:dyDescent="0.2">
      <c r="A5" s="208" t="s">
        <v>420</v>
      </c>
      <c r="B5" s="240">
        <v>403502</v>
      </c>
      <c r="C5" s="240">
        <v>316082</v>
      </c>
      <c r="D5" s="240">
        <v>393860</v>
      </c>
      <c r="E5" s="240">
        <v>395234.41899999999</v>
      </c>
      <c r="F5" s="240">
        <v>399017.58500000002</v>
      </c>
    </row>
    <row r="6" spans="1:6" ht="9.9499999999999993" customHeight="1" x14ac:dyDescent="0.2">
      <c r="A6" s="208" t="s">
        <v>567</v>
      </c>
      <c r="B6" s="240">
        <v>13542</v>
      </c>
      <c r="C6" s="240">
        <v>10004</v>
      </c>
      <c r="D6" s="240">
        <v>15878</v>
      </c>
      <c r="E6" s="240">
        <v>17834.022999999997</v>
      </c>
      <c r="F6" s="240">
        <v>15755.725</v>
      </c>
    </row>
    <row r="7" spans="1:6" ht="9.9499999999999993" customHeight="1" x14ac:dyDescent="0.2">
      <c r="A7" s="391" t="s">
        <v>568</v>
      </c>
      <c r="B7" s="416">
        <v>22728</v>
      </c>
      <c r="C7" s="416">
        <v>21387</v>
      </c>
      <c r="D7" s="416">
        <v>23261</v>
      </c>
      <c r="E7" s="416">
        <v>25262.745002000003</v>
      </c>
      <c r="F7" s="416">
        <v>26084.171000000002</v>
      </c>
    </row>
    <row r="8" spans="1:6" ht="6.95" customHeight="1" x14ac:dyDescent="0.2">
      <c r="A8" s="313" t="s">
        <v>885</v>
      </c>
    </row>
    <row r="16" spans="1:6" ht="6" customHeight="1" x14ac:dyDescent="0.2"/>
    <row r="22" spans="1:7" ht="7.5" customHeight="1" x14ac:dyDescent="0.2"/>
    <row r="24" spans="1:7" ht="6.95" customHeight="1" x14ac:dyDescent="0.2">
      <c r="A24" s="313" t="s">
        <v>948</v>
      </c>
    </row>
    <row r="26" spans="1:7" ht="9" customHeight="1" x14ac:dyDescent="0.2">
      <c r="G26" s="207"/>
    </row>
    <row r="27" spans="1:7" ht="9" customHeight="1" x14ac:dyDescent="0.2">
      <c r="G27" s="207"/>
    </row>
    <row r="28" spans="1:7" ht="9" customHeight="1" x14ac:dyDescent="0.2">
      <c r="G28" s="53"/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6"/>
  <sheetViews>
    <sheetView topLeftCell="A16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5.140625" style="92" customWidth="1"/>
    <col min="2" max="6" width="8.85546875" style="25" customWidth="1"/>
    <col min="7" max="7" width="9.7109375" style="25" bestFit="1" customWidth="1"/>
    <col min="8" max="16384" width="9.140625" style="25"/>
  </cols>
  <sheetData>
    <row r="1" spans="1:7" ht="9.9499999999999993" customHeight="1" x14ac:dyDescent="0.2">
      <c r="A1" s="118" t="s">
        <v>993</v>
      </c>
    </row>
    <row r="2" spans="1:7" ht="12.95" customHeight="1" x14ac:dyDescent="0.2">
      <c r="A2" s="514" t="s">
        <v>450</v>
      </c>
      <c r="B2" s="555" t="s">
        <v>1025</v>
      </c>
      <c r="C2" s="555" t="s">
        <v>1026</v>
      </c>
      <c r="D2" s="555" t="s">
        <v>1027</v>
      </c>
      <c r="E2" s="555" t="s">
        <v>1028</v>
      </c>
      <c r="F2" s="556" t="s">
        <v>1029</v>
      </c>
      <c r="G2" s="53"/>
    </row>
    <row r="3" spans="1:7" ht="9.9499999999999993" customHeight="1" x14ac:dyDescent="0.2">
      <c r="A3" s="143" t="s">
        <v>24</v>
      </c>
      <c r="B3" s="605">
        <v>1765162</v>
      </c>
      <c r="C3" s="605">
        <v>1731138</v>
      </c>
      <c r="D3" s="605">
        <v>1682512</v>
      </c>
      <c r="E3" s="605">
        <v>1267245</v>
      </c>
      <c r="F3" s="605">
        <v>1456685</v>
      </c>
      <c r="G3" s="82"/>
    </row>
    <row r="4" spans="1:7" ht="9.9499999999999993" customHeight="1" x14ac:dyDescent="0.2">
      <c r="A4" s="143" t="s">
        <v>25</v>
      </c>
      <c r="B4" s="240">
        <v>675428</v>
      </c>
      <c r="C4" s="240">
        <v>530952</v>
      </c>
      <c r="D4" s="240">
        <v>474640</v>
      </c>
      <c r="E4" s="240">
        <v>416212</v>
      </c>
      <c r="F4" s="240">
        <v>403637</v>
      </c>
      <c r="G4" s="82"/>
    </row>
    <row r="5" spans="1:7" ht="9.9499999999999993" customHeight="1" x14ac:dyDescent="0.2">
      <c r="A5" s="143" t="s">
        <v>26</v>
      </c>
      <c r="B5" s="240">
        <v>58344</v>
      </c>
      <c r="C5" s="240">
        <v>85276</v>
      </c>
      <c r="D5" s="240">
        <v>73104</v>
      </c>
      <c r="E5" s="240">
        <v>64193</v>
      </c>
      <c r="F5" s="240">
        <v>26701</v>
      </c>
      <c r="G5" s="82"/>
    </row>
    <row r="6" spans="1:7" ht="9.9499999999999993" customHeight="1" x14ac:dyDescent="0.2">
      <c r="A6" s="515" t="s">
        <v>223</v>
      </c>
      <c r="B6" s="606">
        <f>B3+B4+B5</f>
        <v>2498934</v>
      </c>
      <c r="C6" s="606">
        <f>C3+C4+C5</f>
        <v>2347366</v>
      </c>
      <c r="D6" s="606">
        <f>D3+D4+D5</f>
        <v>2230256</v>
      </c>
      <c r="E6" s="606">
        <f>E3+E4+E5</f>
        <v>1747650</v>
      </c>
      <c r="F6" s="606">
        <f>F3+F4+F5</f>
        <v>1887023</v>
      </c>
      <c r="G6" s="106"/>
    </row>
    <row r="7" spans="1:7" ht="6.95" customHeight="1" x14ac:dyDescent="0.2">
      <c r="A7" s="313" t="s">
        <v>874</v>
      </c>
    </row>
    <row r="8" spans="1:7" ht="9.9499999999999993" customHeight="1" x14ac:dyDescent="0.2">
      <c r="G8" s="53"/>
    </row>
    <row r="9" spans="1:7" ht="9.9499999999999993" customHeight="1" x14ac:dyDescent="0.2"/>
    <row r="10" spans="1:7" ht="9.9499999999999993" customHeight="1" x14ac:dyDescent="0.2"/>
    <row r="11" spans="1:7" ht="9.9499999999999993" customHeight="1" x14ac:dyDescent="0.2"/>
    <row r="12" spans="1:7" ht="9.9499999999999993" customHeight="1" x14ac:dyDescent="0.2"/>
    <row r="13" spans="1:7" ht="9.9499999999999993" customHeight="1" x14ac:dyDescent="0.2"/>
    <row r="14" spans="1:7" ht="9.9499999999999993" customHeight="1" x14ac:dyDescent="0.2"/>
    <row r="15" spans="1:7" ht="9.9499999999999993" customHeight="1" x14ac:dyDescent="0.2"/>
    <row r="16" spans="1:7" ht="9.9499999999999993" customHeight="1" x14ac:dyDescent="0.2"/>
    <row r="17" spans="1:6" ht="9.9499999999999993" customHeight="1" x14ac:dyDescent="0.2"/>
    <row r="18" spans="1:6" ht="9.9499999999999993" customHeight="1" x14ac:dyDescent="0.2"/>
    <row r="19" spans="1:6" ht="9.9499999999999993" customHeight="1" x14ac:dyDescent="0.2"/>
    <row r="20" spans="1:6" ht="9.9499999999999993" customHeight="1" x14ac:dyDescent="0.2"/>
    <row r="21" spans="1:6" ht="9.9499999999999993" customHeight="1" x14ac:dyDescent="0.2"/>
    <row r="22" spans="1:6" ht="6.95" customHeight="1" x14ac:dyDescent="0.2">
      <c r="A22" s="313" t="s">
        <v>955</v>
      </c>
    </row>
    <row r="23" spans="1:6" ht="9.9499999999999993" customHeight="1" x14ac:dyDescent="0.2">
      <c r="A23" s="118" t="s">
        <v>994</v>
      </c>
    </row>
    <row r="24" spans="1:6" ht="12.95" customHeight="1" x14ac:dyDescent="0.2">
      <c r="A24" s="388" t="s">
        <v>787</v>
      </c>
      <c r="B24" s="555" t="s">
        <v>1025</v>
      </c>
      <c r="C24" s="555" t="s">
        <v>1026</v>
      </c>
      <c r="D24" s="555" t="s">
        <v>1027</v>
      </c>
      <c r="E24" s="555" t="s">
        <v>1028</v>
      </c>
      <c r="F24" s="556" t="s">
        <v>1029</v>
      </c>
    </row>
    <row r="25" spans="1:6" ht="9.9499999999999993" customHeight="1" x14ac:dyDescent="0.2">
      <c r="A25" s="143" t="s">
        <v>27</v>
      </c>
      <c r="B25" s="240">
        <v>327112</v>
      </c>
      <c r="C25" s="240">
        <v>348081</v>
      </c>
      <c r="D25" s="240">
        <v>339805</v>
      </c>
      <c r="E25" s="240">
        <v>316139</v>
      </c>
      <c r="F25" s="240">
        <v>368284</v>
      </c>
    </row>
    <row r="26" spans="1:6" ht="9.9499999999999993" customHeight="1" x14ac:dyDescent="0.2">
      <c r="A26" s="143" t="s">
        <v>28</v>
      </c>
      <c r="B26" s="240">
        <v>388425</v>
      </c>
      <c r="C26" s="240">
        <v>324707</v>
      </c>
      <c r="D26" s="240">
        <v>203351</v>
      </c>
      <c r="E26" s="240">
        <v>194295</v>
      </c>
      <c r="F26" s="240">
        <v>180400</v>
      </c>
    </row>
    <row r="27" spans="1:6" ht="9.9499999999999993" customHeight="1" x14ac:dyDescent="0.2">
      <c r="A27" s="515" t="s">
        <v>223</v>
      </c>
      <c r="B27" s="606">
        <f>B25+B26</f>
        <v>715537</v>
      </c>
      <c r="C27" s="606">
        <f>C25+C26</f>
        <v>672788</v>
      </c>
      <c r="D27" s="606">
        <f>D25+D26</f>
        <v>543156</v>
      </c>
      <c r="E27" s="606">
        <f>E25+E26</f>
        <v>510434</v>
      </c>
      <c r="F27" s="606">
        <f>F25+F26</f>
        <v>548684</v>
      </c>
    </row>
    <row r="28" spans="1:6" ht="6.95" customHeight="1" x14ac:dyDescent="0.2">
      <c r="A28" s="313" t="s">
        <v>874</v>
      </c>
    </row>
    <row r="31" spans="1:6" ht="6" customHeight="1" x14ac:dyDescent="0.2"/>
    <row r="41" spans="1:1" ht="8.1" customHeight="1" x14ac:dyDescent="0.2"/>
    <row r="45" spans="1:1" ht="9.9499999999999993" customHeight="1" x14ac:dyDescent="0.2"/>
    <row r="46" spans="1:1" ht="6.95" customHeight="1" x14ac:dyDescent="0.2">
      <c r="A46" s="313" t="s">
        <v>955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topLeftCell="A18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3.5703125" style="86" customWidth="1"/>
    <col min="2" max="6" width="9.140625" style="25" customWidth="1"/>
    <col min="7" max="16384" width="9.140625" style="25"/>
  </cols>
  <sheetData>
    <row r="1" spans="1:6" ht="9.9499999999999993" customHeight="1" x14ac:dyDescent="0.2">
      <c r="A1" s="117" t="s">
        <v>29</v>
      </c>
    </row>
    <row r="2" spans="1:6" ht="9.9499999999999993" customHeight="1" x14ac:dyDescent="0.2">
      <c r="A2" s="118" t="s">
        <v>989</v>
      </c>
    </row>
    <row r="3" spans="1:6" ht="12.95" customHeight="1" x14ac:dyDescent="0.2">
      <c r="A3" s="388" t="s">
        <v>30</v>
      </c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6" ht="9.6" customHeight="1" x14ac:dyDescent="0.2">
      <c r="A4" s="143" t="s">
        <v>31</v>
      </c>
      <c r="B4" s="239">
        <v>805236</v>
      </c>
      <c r="C4" s="239">
        <v>840275</v>
      </c>
      <c r="D4" s="239">
        <v>870668</v>
      </c>
      <c r="E4" s="239">
        <v>900642</v>
      </c>
      <c r="F4" s="239">
        <v>930441</v>
      </c>
    </row>
    <row r="5" spans="1:6" ht="9.6" customHeight="1" x14ac:dyDescent="0.2">
      <c r="A5" s="143" t="s">
        <v>32</v>
      </c>
      <c r="B5" s="239">
        <v>2642</v>
      </c>
      <c r="C5" s="239">
        <v>2677</v>
      </c>
      <c r="D5" s="239">
        <v>2671</v>
      </c>
      <c r="E5" s="239">
        <v>2649</v>
      </c>
      <c r="F5" s="239">
        <v>2593</v>
      </c>
    </row>
    <row r="6" spans="1:6" ht="9.6" customHeight="1" x14ac:dyDescent="0.2">
      <c r="A6" s="143" t="s">
        <v>33</v>
      </c>
      <c r="B6" s="239">
        <v>50305</v>
      </c>
      <c r="C6" s="239">
        <v>52179</v>
      </c>
      <c r="D6" s="239">
        <v>56367</v>
      </c>
      <c r="E6" s="239">
        <v>57689</v>
      </c>
      <c r="F6" s="239">
        <v>59163</v>
      </c>
    </row>
    <row r="7" spans="1:6" ht="9.6" customHeight="1" x14ac:dyDescent="0.2">
      <c r="A7" s="143" t="s">
        <v>222</v>
      </c>
      <c r="B7" s="239">
        <v>9908</v>
      </c>
      <c r="C7" s="239">
        <v>10033</v>
      </c>
      <c r="D7" s="239">
        <v>10326</v>
      </c>
      <c r="E7" s="239">
        <v>10429</v>
      </c>
      <c r="F7" s="239">
        <v>11595</v>
      </c>
    </row>
    <row r="8" spans="1:6" ht="9.6" customHeight="1" x14ac:dyDescent="0.2">
      <c r="A8" s="143" t="s">
        <v>34</v>
      </c>
      <c r="B8" s="239">
        <v>7928</v>
      </c>
      <c r="C8" s="239">
        <v>8285</v>
      </c>
      <c r="D8" s="239">
        <v>8345</v>
      </c>
      <c r="E8" s="239">
        <v>8581</v>
      </c>
      <c r="F8" s="239">
        <v>8673</v>
      </c>
    </row>
    <row r="9" spans="1:6" ht="9.6" customHeight="1" x14ac:dyDescent="0.2">
      <c r="A9" s="143" t="s">
        <v>35</v>
      </c>
      <c r="B9" s="239">
        <v>163</v>
      </c>
      <c r="C9" s="239">
        <v>194</v>
      </c>
      <c r="D9" s="239">
        <v>200</v>
      </c>
      <c r="E9" s="239">
        <v>197</v>
      </c>
      <c r="F9" s="239">
        <v>203</v>
      </c>
    </row>
    <row r="10" spans="1:6" ht="9.6" customHeight="1" x14ac:dyDescent="0.2">
      <c r="A10" s="143" t="s">
        <v>36</v>
      </c>
      <c r="B10" s="239">
        <v>1074</v>
      </c>
      <c r="C10" s="239">
        <v>1050</v>
      </c>
      <c r="D10" s="239">
        <v>1092</v>
      </c>
      <c r="E10" s="239">
        <v>1139</v>
      </c>
      <c r="F10" s="239">
        <v>1199</v>
      </c>
    </row>
    <row r="11" spans="1:6" ht="9.6" customHeight="1" x14ac:dyDescent="0.2">
      <c r="A11" s="143" t="s">
        <v>37</v>
      </c>
      <c r="B11" s="239">
        <v>136</v>
      </c>
      <c r="C11" s="239">
        <v>150</v>
      </c>
      <c r="D11" s="239">
        <v>153</v>
      </c>
      <c r="E11" s="239">
        <v>128</v>
      </c>
      <c r="F11" s="239">
        <v>104</v>
      </c>
    </row>
    <row r="12" spans="1:6" ht="9.6" customHeight="1" x14ac:dyDescent="0.2">
      <c r="A12" s="515" t="s">
        <v>223</v>
      </c>
      <c r="B12" s="606">
        <f>B4+B5+B6+B7+B8+B9+B10+B11</f>
        <v>877392</v>
      </c>
      <c r="C12" s="606">
        <f>C4+C5+C6+C7+C8+C9+C10+C11</f>
        <v>914843</v>
      </c>
      <c r="D12" s="606">
        <f>D4+D5+D6+D7+D8+D9+D10+D11</f>
        <v>949822</v>
      </c>
      <c r="E12" s="606">
        <f>E4+E5+E6+E7+E8+E9+E10+E11</f>
        <v>981454</v>
      </c>
      <c r="F12" s="606">
        <f>F4+F5+F6+F7+F8+F9+F10+F11</f>
        <v>1013971</v>
      </c>
    </row>
    <row r="13" spans="1:6" ht="6.95" customHeight="1" x14ac:dyDescent="0.2">
      <c r="A13" s="313" t="s">
        <v>886</v>
      </c>
    </row>
    <row r="14" spans="1:6" ht="9.9499999999999993" customHeight="1" x14ac:dyDescent="0.2"/>
    <row r="15" spans="1:6" ht="9.9499999999999993" customHeight="1" x14ac:dyDescent="0.2">
      <c r="A15" s="114"/>
    </row>
    <row r="16" spans="1:6" ht="6" customHeight="1" x14ac:dyDescent="0.2">
      <c r="A16" s="114"/>
    </row>
    <row r="17" spans="1:6" ht="9.9499999999999993" customHeight="1" x14ac:dyDescent="0.2">
      <c r="A17" s="114"/>
    </row>
    <row r="18" spans="1:6" ht="7.5" customHeight="1" x14ac:dyDescent="0.2">
      <c r="A18" s="114"/>
    </row>
    <row r="19" spans="1:6" ht="9.9499999999999993" customHeight="1" x14ac:dyDescent="0.2">
      <c r="A19" s="114"/>
    </row>
    <row r="20" spans="1:6" ht="9.9499999999999993" customHeight="1" x14ac:dyDescent="0.2">
      <c r="A20" s="114"/>
    </row>
    <row r="21" spans="1:6" ht="9.9499999999999993" customHeight="1" x14ac:dyDescent="0.2">
      <c r="A21" s="114"/>
    </row>
    <row r="22" spans="1:6" ht="9.9499999999999993" customHeight="1" x14ac:dyDescent="0.2">
      <c r="A22" s="114"/>
    </row>
    <row r="23" spans="1:6" ht="6.95" customHeight="1" x14ac:dyDescent="0.2">
      <c r="A23" s="313" t="s">
        <v>947</v>
      </c>
    </row>
    <row r="24" spans="1:6" ht="9.9499999999999993" customHeight="1" x14ac:dyDescent="0.2">
      <c r="A24" s="118" t="s">
        <v>990</v>
      </c>
    </row>
    <row r="25" spans="1:6" ht="12.95" customHeight="1" x14ac:dyDescent="0.2">
      <c r="A25" s="388" t="s">
        <v>30</v>
      </c>
      <c r="B25" s="385">
        <v>2010</v>
      </c>
      <c r="C25" s="385">
        <v>2011</v>
      </c>
      <c r="D25" s="385">
        <v>2012</v>
      </c>
      <c r="E25" s="385">
        <v>2013</v>
      </c>
      <c r="F25" s="386">
        <v>2014</v>
      </c>
    </row>
    <row r="26" spans="1:6" s="130" customFormat="1" ht="9.6" customHeight="1" x14ac:dyDescent="0.2">
      <c r="A26" s="143" t="s">
        <v>31</v>
      </c>
      <c r="B26" s="200">
        <v>924749</v>
      </c>
      <c r="C26" s="200">
        <v>1018469</v>
      </c>
      <c r="D26" s="200">
        <v>1094798.0740000007</v>
      </c>
      <c r="E26" s="200">
        <v>1225494</v>
      </c>
      <c r="F26" s="200">
        <v>1304933</v>
      </c>
    </row>
    <row r="27" spans="1:6" s="130" customFormat="1" ht="9.6" customHeight="1" x14ac:dyDescent="0.2">
      <c r="A27" s="143" t="s">
        <v>32</v>
      </c>
      <c r="B27" s="200">
        <v>467649</v>
      </c>
      <c r="C27" s="200">
        <v>474211</v>
      </c>
      <c r="D27" s="200">
        <v>584373.58799999976</v>
      </c>
      <c r="E27" s="200">
        <v>554697</v>
      </c>
      <c r="F27" s="200">
        <v>579270</v>
      </c>
    </row>
    <row r="28" spans="1:6" s="130" customFormat="1" ht="9.6" customHeight="1" x14ac:dyDescent="0.2">
      <c r="A28" s="143" t="s">
        <v>33</v>
      </c>
      <c r="B28" s="200">
        <v>530211</v>
      </c>
      <c r="C28" s="200">
        <v>563923</v>
      </c>
      <c r="D28" s="200">
        <v>633332.68500000006</v>
      </c>
      <c r="E28" s="200">
        <v>680412</v>
      </c>
      <c r="F28" s="200">
        <v>731982</v>
      </c>
    </row>
    <row r="29" spans="1:6" s="130" customFormat="1" ht="9.6" customHeight="1" x14ac:dyDescent="0.2">
      <c r="A29" s="143" t="s">
        <v>222</v>
      </c>
      <c r="B29" s="200">
        <v>147678</v>
      </c>
      <c r="C29" s="200">
        <v>153176</v>
      </c>
      <c r="D29" s="200">
        <v>210218.05400000003</v>
      </c>
      <c r="E29" s="200">
        <v>216079</v>
      </c>
      <c r="F29" s="200">
        <v>178919</v>
      </c>
    </row>
    <row r="30" spans="1:6" s="130" customFormat="1" ht="9.6" customHeight="1" x14ac:dyDescent="0.2">
      <c r="A30" s="143" t="s">
        <v>34</v>
      </c>
      <c r="B30" s="200">
        <v>127960</v>
      </c>
      <c r="C30" s="200">
        <v>131721</v>
      </c>
      <c r="D30" s="200">
        <v>138798.47700000007</v>
      </c>
      <c r="E30" s="200">
        <v>145272</v>
      </c>
      <c r="F30" s="200">
        <v>150566</v>
      </c>
    </row>
    <row r="31" spans="1:6" s="130" customFormat="1" ht="9.6" customHeight="1" x14ac:dyDescent="0.2">
      <c r="A31" s="143" t="s">
        <v>35</v>
      </c>
      <c r="B31" s="200">
        <v>136066</v>
      </c>
      <c r="C31" s="200">
        <v>136146</v>
      </c>
      <c r="D31" s="200">
        <v>155556.7099999999</v>
      </c>
      <c r="E31" s="200">
        <v>189829</v>
      </c>
      <c r="F31" s="200">
        <v>202582</v>
      </c>
    </row>
    <row r="32" spans="1:6" s="130" customFormat="1" ht="9.6" customHeight="1" x14ac:dyDescent="0.2">
      <c r="A32" s="143" t="s">
        <v>36</v>
      </c>
      <c r="B32" s="200">
        <v>168547</v>
      </c>
      <c r="C32" s="200">
        <v>172749</v>
      </c>
      <c r="D32" s="200">
        <v>185652.6320000001</v>
      </c>
      <c r="E32" s="200">
        <v>179167</v>
      </c>
      <c r="F32" s="200">
        <v>183564</v>
      </c>
    </row>
    <row r="33" spans="1:6" s="130" customFormat="1" ht="9.6" customHeight="1" x14ac:dyDescent="0.2">
      <c r="A33" s="143" t="s">
        <v>37</v>
      </c>
      <c r="B33" s="200">
        <v>2596</v>
      </c>
      <c r="C33" s="200">
        <v>4144</v>
      </c>
      <c r="D33" s="200">
        <v>4242.5769999999975</v>
      </c>
      <c r="E33" s="200">
        <v>3713</v>
      </c>
      <c r="F33" s="200">
        <v>3724</v>
      </c>
    </row>
    <row r="34" spans="1:6" s="130" customFormat="1" ht="9.6" customHeight="1" x14ac:dyDescent="0.2">
      <c r="A34" s="515" t="s">
        <v>223</v>
      </c>
      <c r="B34" s="606">
        <f>B26+B27+B28+B29+B30+B31+B32+B33</f>
        <v>2505456</v>
      </c>
      <c r="C34" s="606">
        <f>C26+C27+C28+C29+C30+C31+C32+C33</f>
        <v>2654539</v>
      </c>
      <c r="D34" s="606">
        <f>D26+D27+D28+D29+D30+D31+D32+D33</f>
        <v>3006972.7970000007</v>
      </c>
      <c r="E34" s="606">
        <f>E26+E27+E28+E29+E30+E31+E32+E33</f>
        <v>3194663</v>
      </c>
      <c r="F34" s="606">
        <f>F26+F27+F28+F29+F30+F31+F32+F33</f>
        <v>3335540</v>
      </c>
    </row>
    <row r="35" spans="1:6" ht="6.95" customHeight="1" x14ac:dyDescent="0.2">
      <c r="A35" s="313" t="s">
        <v>887</v>
      </c>
    </row>
    <row r="36" spans="1:6" ht="9.9499999999999993" customHeight="1" x14ac:dyDescent="0.2"/>
    <row r="37" spans="1:6" ht="9.9499999999999993" customHeight="1" x14ac:dyDescent="0.2"/>
    <row r="38" spans="1:6" ht="9.9499999999999993" customHeight="1" x14ac:dyDescent="0.2"/>
    <row r="39" spans="1:6" ht="6" customHeight="1" x14ac:dyDescent="0.2"/>
    <row r="40" spans="1:6" ht="9.9499999999999993" customHeight="1" x14ac:dyDescent="0.2"/>
    <row r="41" spans="1:6" ht="7.5" customHeight="1" x14ac:dyDescent="0.2"/>
    <row r="42" spans="1:6" ht="9.9499999999999993" customHeight="1" x14ac:dyDescent="0.2"/>
    <row r="43" spans="1:6" ht="9.9499999999999993" customHeight="1" x14ac:dyDescent="0.2"/>
    <row r="44" spans="1:6" ht="9.9499999999999993" customHeight="1" x14ac:dyDescent="0.2"/>
    <row r="45" spans="1:6" ht="9.9499999999999993" customHeight="1" x14ac:dyDescent="0.2"/>
    <row r="46" spans="1:6" ht="6.95" customHeight="1" x14ac:dyDescent="0.2">
      <c r="A46" s="313" t="s">
        <v>947</v>
      </c>
    </row>
    <row r="47" spans="1:6" ht="9.9499999999999993" customHeight="1" x14ac:dyDescent="0.2"/>
    <row r="48" spans="1:6" ht="9.9499999999999993" customHeight="1" x14ac:dyDescent="0.2"/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8.7109375" style="25" customWidth="1"/>
    <col min="2" max="2" width="9.42578125" style="25" customWidth="1"/>
    <col min="3" max="6" width="8.42578125" style="25" customWidth="1"/>
    <col min="7" max="7" width="7.42578125" style="25" customWidth="1"/>
    <col min="8" max="16384" width="9.140625" style="25"/>
  </cols>
  <sheetData>
    <row r="1" spans="1:7" ht="9.9499999999999993" customHeight="1" x14ac:dyDescent="0.2">
      <c r="A1" s="117" t="s">
        <v>38</v>
      </c>
    </row>
    <row r="2" spans="1:7" ht="9.9499999999999993" customHeight="1" x14ac:dyDescent="0.2">
      <c r="A2" s="118" t="s">
        <v>750</v>
      </c>
    </row>
    <row r="3" spans="1:7" ht="9.9499999999999993" customHeight="1" x14ac:dyDescent="0.2">
      <c r="A3" s="121" t="s">
        <v>991</v>
      </c>
    </row>
    <row r="4" spans="1:7" ht="12.95" customHeight="1" x14ac:dyDescent="0.2">
      <c r="A4" s="638" t="s">
        <v>220</v>
      </c>
      <c r="B4" s="639" t="s">
        <v>39</v>
      </c>
      <c r="C4" s="639"/>
      <c r="D4" s="639"/>
      <c r="E4" s="639"/>
      <c r="F4" s="639"/>
      <c r="G4" s="640"/>
    </row>
    <row r="5" spans="1:7" ht="12.95" customHeight="1" x14ac:dyDescent="0.2">
      <c r="A5" s="638"/>
      <c r="B5" s="658" t="s">
        <v>752</v>
      </c>
      <c r="C5" s="658" t="s">
        <v>40</v>
      </c>
      <c r="D5" s="658"/>
      <c r="E5" s="658" t="s">
        <v>745</v>
      </c>
      <c r="F5" s="658" t="s">
        <v>746</v>
      </c>
      <c r="G5" s="659" t="s">
        <v>41</v>
      </c>
    </row>
    <row r="6" spans="1:7" ht="18" customHeight="1" x14ac:dyDescent="0.2">
      <c r="A6" s="638"/>
      <c r="B6" s="658"/>
      <c r="C6" s="409" t="s">
        <v>921</v>
      </c>
      <c r="D6" s="409" t="s">
        <v>922</v>
      </c>
      <c r="E6" s="658"/>
      <c r="F6" s="658"/>
      <c r="G6" s="659"/>
    </row>
    <row r="7" spans="1:7" ht="9.9499999999999993" customHeight="1" x14ac:dyDescent="0.2">
      <c r="A7" s="198">
        <v>2010</v>
      </c>
      <c r="B7" s="229">
        <v>1950571</v>
      </c>
      <c r="C7" s="229">
        <v>429224</v>
      </c>
      <c r="D7" s="229">
        <v>478594</v>
      </c>
      <c r="E7" s="229">
        <v>148196</v>
      </c>
      <c r="F7" s="229">
        <v>63718</v>
      </c>
      <c r="G7" s="229">
        <v>4879</v>
      </c>
    </row>
    <row r="8" spans="1:7" ht="9.9499999999999993" customHeight="1" x14ac:dyDescent="0.2">
      <c r="A8" s="198">
        <v>2011</v>
      </c>
      <c r="B8" s="229">
        <v>2105925</v>
      </c>
      <c r="C8" s="229">
        <v>454354</v>
      </c>
      <c r="D8" s="229">
        <v>508721</v>
      </c>
      <c r="E8" s="229">
        <v>176954</v>
      </c>
      <c r="F8" s="229">
        <v>108765</v>
      </c>
      <c r="G8" s="229">
        <v>5670</v>
      </c>
    </row>
    <row r="9" spans="1:7" ht="9.9499999999999993" customHeight="1" x14ac:dyDescent="0.2">
      <c r="A9" s="198">
        <v>2012</v>
      </c>
      <c r="B9" s="229">
        <v>2301006</v>
      </c>
      <c r="C9" s="229">
        <v>497836</v>
      </c>
      <c r="D9" s="229">
        <v>558550</v>
      </c>
      <c r="E9" s="229">
        <v>187515.45999999996</v>
      </c>
      <c r="F9" s="229">
        <v>120049.25</v>
      </c>
      <c r="G9" s="229">
        <v>5977.1200000000008</v>
      </c>
    </row>
    <row r="10" spans="1:7" ht="9.9499999999999993" customHeight="1" x14ac:dyDescent="0.2">
      <c r="A10" s="198">
        <v>2013</v>
      </c>
      <c r="B10" s="229">
        <v>2361800</v>
      </c>
      <c r="C10" s="229">
        <v>509738</v>
      </c>
      <c r="D10" s="229">
        <v>578683</v>
      </c>
      <c r="E10" s="229">
        <v>190194.28000000003</v>
      </c>
      <c r="F10" s="229">
        <v>123684.69999999995</v>
      </c>
      <c r="G10" s="229">
        <v>6303.1400000000012</v>
      </c>
    </row>
    <row r="11" spans="1:7" ht="9.9499999999999993" customHeight="1" x14ac:dyDescent="0.2">
      <c r="A11" s="387">
        <v>2014</v>
      </c>
      <c r="B11" s="414">
        <v>2408027</v>
      </c>
      <c r="C11" s="414">
        <v>520207</v>
      </c>
      <c r="D11" s="414">
        <v>591824</v>
      </c>
      <c r="E11" s="414">
        <v>190344.42000000004</v>
      </c>
      <c r="F11" s="414">
        <v>131075.90999999997</v>
      </c>
      <c r="G11" s="414">
        <v>6306.9700000000012</v>
      </c>
    </row>
    <row r="12" spans="1:7" ht="6.95" customHeight="1" x14ac:dyDescent="0.2">
      <c r="A12" s="313" t="s">
        <v>888</v>
      </c>
    </row>
    <row r="13" spans="1:7" ht="9.6" customHeight="1" x14ac:dyDescent="0.2">
      <c r="A13" s="30"/>
      <c r="B13" s="30"/>
      <c r="C13" s="30"/>
      <c r="D13" s="30"/>
      <c r="E13" s="30"/>
      <c r="F13" s="30"/>
      <c r="G13" s="30"/>
    </row>
  </sheetData>
  <mergeCells count="7">
    <mergeCell ref="E5:E6"/>
    <mergeCell ref="G5:G6"/>
    <mergeCell ref="B4:G4"/>
    <mergeCell ref="A4:A6"/>
    <mergeCell ref="B5:B6"/>
    <mergeCell ref="C5:D5"/>
    <mergeCell ref="F5:F6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7.85546875" style="25" customWidth="1"/>
    <col min="2" max="2" width="7.7109375" style="25" customWidth="1"/>
    <col min="3" max="8" width="7.28515625" style="25" customWidth="1"/>
    <col min="9" max="16384" width="9.140625" style="25"/>
  </cols>
  <sheetData>
    <row r="1" spans="1:8" ht="9.9499999999999993" customHeight="1" x14ac:dyDescent="0.2">
      <c r="A1" s="118" t="s">
        <v>751</v>
      </c>
    </row>
    <row r="2" spans="1:8" ht="9.9499999999999993" customHeight="1" x14ac:dyDescent="0.2">
      <c r="A2" s="121" t="s">
        <v>992</v>
      </c>
    </row>
    <row r="3" spans="1:8" ht="12.95" customHeight="1" x14ac:dyDescent="0.2">
      <c r="A3" s="638" t="s">
        <v>220</v>
      </c>
      <c r="B3" s="639" t="s">
        <v>42</v>
      </c>
      <c r="C3" s="639"/>
      <c r="D3" s="639"/>
      <c r="E3" s="639"/>
      <c r="F3" s="639"/>
      <c r="G3" s="639"/>
      <c r="H3" s="640"/>
    </row>
    <row r="4" spans="1:8" ht="12.95" customHeight="1" x14ac:dyDescent="0.2">
      <c r="A4" s="638"/>
      <c r="B4" s="639" t="s">
        <v>752</v>
      </c>
      <c r="C4" s="639" t="s">
        <v>43</v>
      </c>
      <c r="D4" s="639"/>
      <c r="E4" s="639" t="s">
        <v>786</v>
      </c>
      <c r="F4" s="639"/>
      <c r="G4" s="639"/>
      <c r="H4" s="640" t="s">
        <v>41</v>
      </c>
    </row>
    <row r="5" spans="1:8" ht="18" customHeight="1" x14ac:dyDescent="0.2">
      <c r="A5" s="638"/>
      <c r="B5" s="639"/>
      <c r="C5" s="393" t="s">
        <v>921</v>
      </c>
      <c r="D5" s="393" t="s">
        <v>922</v>
      </c>
      <c r="E5" s="393" t="s">
        <v>44</v>
      </c>
      <c r="F5" s="393" t="s">
        <v>45</v>
      </c>
      <c r="G5" s="393" t="s">
        <v>46</v>
      </c>
      <c r="H5" s="640"/>
    </row>
    <row r="6" spans="1:8" ht="9.9499999999999993" customHeight="1" x14ac:dyDescent="0.2">
      <c r="A6" s="198">
        <v>2010</v>
      </c>
      <c r="B6" s="204">
        <v>439771</v>
      </c>
      <c r="C6" s="204">
        <v>67096</v>
      </c>
      <c r="D6" s="204">
        <v>91100</v>
      </c>
      <c r="E6" s="204">
        <v>16200</v>
      </c>
      <c r="F6" s="204">
        <v>14415</v>
      </c>
      <c r="G6" s="204">
        <v>12043</v>
      </c>
      <c r="H6" s="198">
        <v>585</v>
      </c>
    </row>
    <row r="7" spans="1:8" ht="9.9499999999999993" customHeight="1" x14ac:dyDescent="0.2">
      <c r="A7" s="198">
        <v>2011</v>
      </c>
      <c r="B7" s="204">
        <v>452462</v>
      </c>
      <c r="C7" s="204">
        <v>71737</v>
      </c>
      <c r="D7" s="204">
        <v>98809</v>
      </c>
      <c r="E7" s="204">
        <v>19733</v>
      </c>
      <c r="F7" s="204">
        <v>17636</v>
      </c>
      <c r="G7" s="204">
        <v>13066</v>
      </c>
      <c r="H7" s="198">
        <v>565</v>
      </c>
    </row>
    <row r="8" spans="1:8" ht="9.9499999999999993" customHeight="1" x14ac:dyDescent="0.2">
      <c r="A8" s="198">
        <v>2012</v>
      </c>
      <c r="B8" s="204">
        <v>539276</v>
      </c>
      <c r="C8" s="204">
        <v>91280</v>
      </c>
      <c r="D8" s="204">
        <v>107559</v>
      </c>
      <c r="E8" s="204">
        <v>40649.950000000004</v>
      </c>
      <c r="F8" s="204">
        <v>29127.699999999997</v>
      </c>
      <c r="G8" s="204">
        <v>13441.900000000001</v>
      </c>
      <c r="H8" s="205">
        <v>725.73</v>
      </c>
    </row>
    <row r="9" spans="1:8" ht="9.9499999999999993" customHeight="1" x14ac:dyDescent="0.2">
      <c r="A9" s="198">
        <v>2013</v>
      </c>
      <c r="B9" s="204">
        <v>581619</v>
      </c>
      <c r="C9" s="204">
        <v>93135</v>
      </c>
      <c r="D9" s="204">
        <v>120013</v>
      </c>
      <c r="E9" s="204">
        <v>27318.03</v>
      </c>
      <c r="F9" s="204">
        <v>15090.310000000001</v>
      </c>
      <c r="G9" s="204">
        <v>12772.56</v>
      </c>
      <c r="H9" s="205">
        <v>777.36999999999989</v>
      </c>
    </row>
    <row r="10" spans="1:8" ht="9.9499999999999993" customHeight="1" x14ac:dyDescent="0.2">
      <c r="A10" s="387">
        <v>2014</v>
      </c>
      <c r="B10" s="410">
        <v>691273</v>
      </c>
      <c r="C10" s="410">
        <v>118314</v>
      </c>
      <c r="D10" s="410">
        <v>137404</v>
      </c>
      <c r="E10" s="410">
        <v>31670.239999999994</v>
      </c>
      <c r="F10" s="410">
        <v>17839.080000000002</v>
      </c>
      <c r="G10" s="410">
        <v>13660.46</v>
      </c>
      <c r="H10" s="410">
        <v>1065.6799999999998</v>
      </c>
    </row>
    <row r="11" spans="1:8" ht="6.95" customHeight="1" x14ac:dyDescent="0.2">
      <c r="A11" s="313" t="s">
        <v>888</v>
      </c>
    </row>
    <row r="12" spans="1:8" ht="9" customHeight="1" x14ac:dyDescent="0.2">
      <c r="A12" s="30"/>
    </row>
    <row r="21" spans="8:8" ht="9" customHeight="1" x14ac:dyDescent="0.2">
      <c r="H21" s="32"/>
    </row>
  </sheetData>
  <mergeCells count="6">
    <mergeCell ref="A3:A5"/>
    <mergeCell ref="B3:H3"/>
    <mergeCell ref="B4:B5"/>
    <mergeCell ref="C4:D4"/>
    <mergeCell ref="E4:G4"/>
    <mergeCell ref="H4:H5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5"/>
  <sheetViews>
    <sheetView topLeftCell="A104" zoomScale="200" zoomScaleNormal="200" workbookViewId="0">
      <selection activeCell="A24" sqref="A24:A25"/>
    </sheetView>
  </sheetViews>
  <sheetFormatPr defaultColWidth="10.7109375" defaultRowHeight="9" customHeight="1" x14ac:dyDescent="0.2"/>
  <cols>
    <col min="1" max="1" width="23.5703125" style="25" customWidth="1"/>
    <col min="2" max="6" width="7.140625" style="25" customWidth="1"/>
    <col min="7" max="7" width="7.5703125" style="25" customWidth="1"/>
    <col min="8" max="8" width="7" style="25" customWidth="1"/>
    <col min="9" max="16384" width="10.7109375" style="25"/>
  </cols>
  <sheetData>
    <row r="1" spans="1:8" ht="9.9499999999999993" customHeight="1" x14ac:dyDescent="0.2">
      <c r="A1" s="142" t="s">
        <v>47</v>
      </c>
    </row>
    <row r="2" spans="1:8" ht="9.9499999999999993" customHeight="1" x14ac:dyDescent="0.2">
      <c r="A2" s="117" t="s">
        <v>464</v>
      </c>
    </row>
    <row r="3" spans="1:8" ht="9.9499999999999993" customHeight="1" x14ac:dyDescent="0.2">
      <c r="A3" s="305" t="s">
        <v>995</v>
      </c>
    </row>
    <row r="4" spans="1:8" ht="6" customHeight="1" x14ac:dyDescent="0.2">
      <c r="A4" s="305"/>
      <c r="F4" s="148" t="s">
        <v>282</v>
      </c>
    </row>
    <row r="5" spans="1:8" ht="12.95" customHeight="1" x14ac:dyDescent="0.2">
      <c r="A5" s="660" t="s">
        <v>283</v>
      </c>
      <c r="B5" s="642" t="s">
        <v>481</v>
      </c>
      <c r="C5" s="642"/>
      <c r="D5" s="642"/>
      <c r="E5" s="642"/>
      <c r="F5" s="661"/>
    </row>
    <row r="6" spans="1:8" ht="12.95" customHeight="1" x14ac:dyDescent="0.2">
      <c r="A6" s="660"/>
      <c r="B6" s="411">
        <v>2010</v>
      </c>
      <c r="C6" s="411">
        <v>2011</v>
      </c>
      <c r="D6" s="411">
        <v>2012</v>
      </c>
      <c r="E6" s="411">
        <v>2013</v>
      </c>
      <c r="F6" s="412">
        <v>2014</v>
      </c>
    </row>
    <row r="7" spans="1:8" ht="9.9499999999999993" customHeight="1" x14ac:dyDescent="0.2">
      <c r="A7" s="147" t="s">
        <v>837</v>
      </c>
      <c r="B7" s="147">
        <v>0</v>
      </c>
      <c r="C7" s="147">
        <v>0</v>
      </c>
      <c r="D7" s="147">
        <v>83.86</v>
      </c>
      <c r="E7" s="147">
        <v>297.02</v>
      </c>
      <c r="F7" s="147">
        <v>264</v>
      </c>
    </row>
    <row r="8" spans="1:8" ht="9.9499999999999993" customHeight="1" x14ac:dyDescent="0.2">
      <c r="A8" s="147" t="s">
        <v>862</v>
      </c>
      <c r="B8" s="147">
        <v>1787149.87</v>
      </c>
      <c r="C8" s="147">
        <v>1938385.19</v>
      </c>
      <c r="D8" s="147">
        <v>1652724.0379999999</v>
      </c>
      <c r="E8" s="147">
        <v>1537684.6240000001</v>
      </c>
      <c r="F8" s="147">
        <v>1543489.4129999999</v>
      </c>
      <c r="G8" s="89"/>
      <c r="H8" s="89"/>
    </row>
    <row r="9" spans="1:8" ht="9.9499999999999993" customHeight="1" x14ac:dyDescent="0.2">
      <c r="A9" s="147" t="s">
        <v>766</v>
      </c>
      <c r="B9" s="147">
        <v>0</v>
      </c>
      <c r="C9" s="147">
        <v>0</v>
      </c>
      <c r="D9" s="147">
        <v>0</v>
      </c>
      <c r="E9" s="147">
        <v>0</v>
      </c>
      <c r="F9" s="147">
        <v>588</v>
      </c>
      <c r="G9" s="89"/>
      <c r="H9" s="89"/>
    </row>
    <row r="10" spans="1:8" ht="9.9499999999999993" customHeight="1" x14ac:dyDescent="0.2">
      <c r="A10" s="147" t="s">
        <v>838</v>
      </c>
      <c r="B10" s="147">
        <v>91619.15</v>
      </c>
      <c r="C10" s="147">
        <v>133026.649</v>
      </c>
      <c r="D10" s="147">
        <v>93103.59</v>
      </c>
      <c r="E10" s="147">
        <v>33269.78</v>
      </c>
      <c r="F10" s="147">
        <v>26685.713</v>
      </c>
      <c r="G10" s="89"/>
      <c r="H10" s="89"/>
    </row>
    <row r="11" spans="1:8" ht="9.9499999999999993" customHeight="1" x14ac:dyDescent="0.2">
      <c r="A11" s="147" t="s">
        <v>839</v>
      </c>
      <c r="B11" s="147">
        <v>33.201999999999998</v>
      </c>
      <c r="C11" s="147">
        <v>8.3000000000000007</v>
      </c>
      <c r="D11" s="147">
        <v>15.07</v>
      </c>
      <c r="E11" s="147">
        <v>16.408000000000001</v>
      </c>
      <c r="F11" s="147">
        <v>13.718</v>
      </c>
    </row>
    <row r="12" spans="1:8" ht="9.9499999999999993" customHeight="1" x14ac:dyDescent="0.2">
      <c r="A12" s="147" t="s">
        <v>840</v>
      </c>
      <c r="B12" s="147">
        <v>421.30599999999998</v>
      </c>
      <c r="C12" s="147">
        <v>339.815</v>
      </c>
      <c r="D12" s="147">
        <v>1502.549</v>
      </c>
      <c r="E12" s="147">
        <v>1464.165</v>
      </c>
      <c r="F12" s="147">
        <v>540.24199999999996</v>
      </c>
    </row>
    <row r="13" spans="1:8" ht="9.9499999999999993" customHeight="1" x14ac:dyDescent="0.2">
      <c r="A13" s="147" t="s">
        <v>841</v>
      </c>
      <c r="B13" s="147">
        <v>3.1040000000000001</v>
      </c>
      <c r="C13" s="147">
        <v>1.5369999999999999</v>
      </c>
      <c r="D13" s="147">
        <v>4.9459999999999997</v>
      </c>
      <c r="E13" s="147">
        <v>3.0049999999999999</v>
      </c>
      <c r="F13" s="147">
        <v>7.5960000000000001</v>
      </c>
    </row>
    <row r="14" spans="1:8" ht="9.9499999999999993" customHeight="1" x14ac:dyDescent="0.2">
      <c r="A14" s="147" t="s">
        <v>831</v>
      </c>
      <c r="B14" s="147">
        <v>640.16800000000001</v>
      </c>
      <c r="C14" s="147">
        <v>639.05799999999999</v>
      </c>
      <c r="D14" s="147">
        <v>275.97300000000001</v>
      </c>
      <c r="E14" s="147">
        <v>360.65899999999999</v>
      </c>
      <c r="F14" s="147">
        <v>425.51299999999998</v>
      </c>
    </row>
    <row r="15" spans="1:8" ht="9.9499999999999993" customHeight="1" x14ac:dyDescent="0.2">
      <c r="A15" s="147" t="s">
        <v>842</v>
      </c>
      <c r="B15" s="147">
        <v>5900.8689999999997</v>
      </c>
      <c r="C15" s="147">
        <v>0</v>
      </c>
      <c r="D15" s="147">
        <v>0</v>
      </c>
      <c r="E15" s="147">
        <v>0</v>
      </c>
      <c r="F15" s="147">
        <v>18167.670999999998</v>
      </c>
    </row>
    <row r="16" spans="1:8" ht="9.9499999999999993" customHeight="1" x14ac:dyDescent="0.2">
      <c r="A16" s="147" t="s">
        <v>647</v>
      </c>
      <c r="B16" s="147">
        <v>5.7649999999999997</v>
      </c>
      <c r="C16" s="147">
        <v>389.45100000000002</v>
      </c>
      <c r="D16" s="147">
        <v>245.74799999999999</v>
      </c>
      <c r="E16" s="147">
        <v>176.399</v>
      </c>
      <c r="F16" s="147">
        <v>245.732</v>
      </c>
    </row>
    <row r="17" spans="1:6" ht="9.9499999999999993" customHeight="1" x14ac:dyDescent="0.2">
      <c r="A17" s="147" t="s">
        <v>861</v>
      </c>
      <c r="B17" s="147">
        <v>2.16</v>
      </c>
      <c r="C17" s="147">
        <v>22.817</v>
      </c>
      <c r="D17" s="147">
        <v>27.965</v>
      </c>
      <c r="E17" s="147">
        <v>4.08</v>
      </c>
      <c r="F17" s="147">
        <v>25.152000000000001</v>
      </c>
    </row>
    <row r="18" spans="1:6" ht="9.9499999999999993" customHeight="1" x14ac:dyDescent="0.2">
      <c r="A18" s="147" t="s">
        <v>49</v>
      </c>
      <c r="B18" s="147">
        <v>7.4999999999999997E-2</v>
      </c>
      <c r="C18" s="147">
        <v>6.5000000000000002E-2</v>
      </c>
      <c r="D18" s="147">
        <v>6.6000000000000003E-2</v>
      </c>
      <c r="E18" s="147">
        <v>0.05</v>
      </c>
      <c r="F18" s="147">
        <v>2.5000000000000001E-2</v>
      </c>
    </row>
    <row r="19" spans="1:6" ht="9.9499999999999993" customHeight="1" x14ac:dyDescent="0.2">
      <c r="A19" s="147" t="s">
        <v>863</v>
      </c>
      <c r="B19" s="147">
        <v>0.70199999999999996</v>
      </c>
      <c r="C19" s="147">
        <v>0</v>
      </c>
      <c r="D19" s="147">
        <v>120.328</v>
      </c>
      <c r="E19" s="147">
        <v>51.29</v>
      </c>
      <c r="F19" s="147">
        <v>1801.721</v>
      </c>
    </row>
    <row r="20" spans="1:6" ht="9.9499999999999993" customHeight="1" x14ac:dyDescent="0.2">
      <c r="A20" s="147" t="s">
        <v>843</v>
      </c>
      <c r="B20" s="147">
        <v>0</v>
      </c>
      <c r="C20" s="147">
        <v>0</v>
      </c>
      <c r="D20" s="147">
        <v>0</v>
      </c>
      <c r="E20" s="147">
        <v>0</v>
      </c>
      <c r="F20" s="147">
        <v>15587.541999999999</v>
      </c>
    </row>
    <row r="21" spans="1:6" ht="9.9499999999999993" customHeight="1" x14ac:dyDescent="0.2">
      <c r="A21" s="147" t="s">
        <v>844</v>
      </c>
      <c r="B21" s="147">
        <v>203.63900000000001</v>
      </c>
      <c r="C21" s="147">
        <v>174.57499999999999</v>
      </c>
      <c r="D21" s="147">
        <v>209.87</v>
      </c>
      <c r="E21" s="147">
        <v>143.167</v>
      </c>
      <c r="F21" s="147">
        <v>142.86500000000001</v>
      </c>
    </row>
    <row r="22" spans="1:6" ht="9.9499999999999993" customHeight="1" x14ac:dyDescent="0.2">
      <c r="A22" s="305" t="s">
        <v>995</v>
      </c>
    </row>
    <row r="23" spans="1:6" ht="6" customHeight="1" x14ac:dyDescent="0.2">
      <c r="A23" s="305"/>
      <c r="F23" s="148" t="s">
        <v>291</v>
      </c>
    </row>
    <row r="24" spans="1:6" ht="12.95" customHeight="1" x14ac:dyDescent="0.2">
      <c r="A24" s="660" t="s">
        <v>283</v>
      </c>
      <c r="B24" s="642" t="s">
        <v>481</v>
      </c>
      <c r="C24" s="642"/>
      <c r="D24" s="642"/>
      <c r="E24" s="642"/>
      <c r="F24" s="661"/>
    </row>
    <row r="25" spans="1:6" ht="12.95" customHeight="1" x14ac:dyDescent="0.2">
      <c r="A25" s="660"/>
      <c r="B25" s="411">
        <v>2010</v>
      </c>
      <c r="C25" s="411">
        <v>2011</v>
      </c>
      <c r="D25" s="411">
        <v>2012</v>
      </c>
      <c r="E25" s="411">
        <v>2013</v>
      </c>
      <c r="F25" s="412">
        <v>2014</v>
      </c>
    </row>
    <row r="26" spans="1:6" ht="9.9499999999999993" customHeight="1" x14ac:dyDescent="0.2">
      <c r="A26" s="145" t="s">
        <v>845</v>
      </c>
      <c r="B26" s="145">
        <v>20.911999999999999</v>
      </c>
      <c r="C26" s="145">
        <v>17.905000000000001</v>
      </c>
      <c r="D26" s="145">
        <v>62.335999999999999</v>
      </c>
      <c r="E26" s="145">
        <v>21.797000000000001</v>
      </c>
      <c r="F26" s="145">
        <v>1.4019999999999999</v>
      </c>
    </row>
    <row r="27" spans="1:6" ht="9.9499999999999993" customHeight="1" x14ac:dyDescent="0.2">
      <c r="A27" s="145" t="s">
        <v>924</v>
      </c>
      <c r="B27" s="145">
        <v>18.885000000000002</v>
      </c>
      <c r="C27" s="145">
        <v>1.8839999999999999</v>
      </c>
      <c r="D27" s="145">
        <v>22.47</v>
      </c>
      <c r="E27" s="145">
        <v>0.94899999999999995</v>
      </c>
      <c r="F27" s="145">
        <v>16.532</v>
      </c>
    </row>
    <row r="28" spans="1:6" ht="9.9499999999999993" customHeight="1" x14ac:dyDescent="0.2">
      <c r="A28" s="143" t="s">
        <v>20</v>
      </c>
      <c r="B28" s="145">
        <v>89590.428</v>
      </c>
      <c r="C28" s="145">
        <v>23616.656999999999</v>
      </c>
      <c r="D28" s="145">
        <v>23.747</v>
      </c>
      <c r="E28" s="145">
        <v>6421.9880000000003</v>
      </c>
      <c r="F28" s="145">
        <v>6.5609999999999999</v>
      </c>
    </row>
    <row r="29" spans="1:6" ht="9.9499999999999993" customHeight="1" x14ac:dyDescent="0.2">
      <c r="A29" s="515" t="s">
        <v>223</v>
      </c>
      <c r="B29" s="517">
        <f>SUM(B7:B28)-B25</f>
        <v>1975610.2350000001</v>
      </c>
      <c r="C29" s="517">
        <f>SUM(C7:C28)-C25</f>
        <v>2096623.9029999999</v>
      </c>
      <c r="D29" s="517">
        <f>SUM(D7:D28)-D25</f>
        <v>1748422.5560000003</v>
      </c>
      <c r="E29" s="517">
        <f>SUM(E7:E28)-E25</f>
        <v>1579915.3810000001</v>
      </c>
      <c r="F29" s="517">
        <f>SUM(F7:F28)-F25</f>
        <v>1608009.3979999998</v>
      </c>
    </row>
    <row r="30" spans="1:6" ht="6.95" customHeight="1" x14ac:dyDescent="0.2">
      <c r="A30" s="313" t="s">
        <v>889</v>
      </c>
    </row>
    <row r="31" spans="1:6" ht="6.95" customHeight="1" x14ac:dyDescent="0.2">
      <c r="A31" s="313" t="s">
        <v>890</v>
      </c>
    </row>
    <row r="32" spans="1:6" ht="8.1" customHeight="1" x14ac:dyDescent="0.2">
      <c r="A32" s="58"/>
      <c r="B32" s="58"/>
      <c r="C32" s="58"/>
      <c r="D32" s="58"/>
      <c r="E32" s="58"/>
      <c r="F32" s="58"/>
    </row>
    <row r="33" spans="1:6" ht="8.1" customHeight="1" x14ac:dyDescent="0.2">
      <c r="A33" s="58"/>
      <c r="B33" s="58"/>
      <c r="C33" s="58"/>
      <c r="D33" s="58"/>
      <c r="E33" s="58"/>
      <c r="F33" s="58"/>
    </row>
    <row r="34" spans="1:6" ht="8.1" customHeight="1" x14ac:dyDescent="0.2">
      <c r="A34" s="58"/>
      <c r="B34" s="58"/>
      <c r="C34" s="58"/>
      <c r="D34" s="58"/>
      <c r="E34" s="58"/>
      <c r="F34" s="58"/>
    </row>
    <row r="35" spans="1:6" ht="8.1" customHeight="1" x14ac:dyDescent="0.2">
      <c r="A35" s="58"/>
      <c r="B35" s="58"/>
      <c r="C35" s="58"/>
      <c r="D35" s="58"/>
      <c r="E35" s="58"/>
      <c r="F35" s="58"/>
    </row>
    <row r="36" spans="1:6" ht="8.1" customHeight="1" x14ac:dyDescent="0.2"/>
    <row r="37" spans="1:6" ht="8.1" customHeight="1" x14ac:dyDescent="0.2"/>
    <row r="38" spans="1:6" ht="8.1" customHeight="1" x14ac:dyDescent="0.2">
      <c r="B38" s="89"/>
      <c r="C38" s="89"/>
      <c r="D38" s="89"/>
      <c r="E38" s="89"/>
      <c r="F38" s="89"/>
    </row>
    <row r="39" spans="1:6" ht="9" customHeight="1" x14ac:dyDescent="0.2">
      <c r="A39" s="30"/>
      <c r="E39" s="89"/>
    </row>
    <row r="40" spans="1:6" ht="9" customHeight="1" x14ac:dyDescent="0.2">
      <c r="A40" s="30"/>
      <c r="E40" s="89"/>
    </row>
    <row r="41" spans="1:6" ht="9" customHeight="1" x14ac:dyDescent="0.2">
      <c r="A41" s="30"/>
      <c r="E41" s="89"/>
    </row>
    <row r="42" spans="1:6" ht="9" customHeight="1" x14ac:dyDescent="0.2">
      <c r="A42" s="30"/>
      <c r="E42" s="89"/>
    </row>
    <row r="43" spans="1:6" ht="9" customHeight="1" x14ac:dyDescent="0.2">
      <c r="A43" s="30"/>
      <c r="E43" s="89"/>
    </row>
    <row r="44" spans="1:6" ht="9" customHeight="1" x14ac:dyDescent="0.2">
      <c r="A44" s="30"/>
      <c r="E44" s="89"/>
    </row>
    <row r="45" spans="1:6" ht="9" customHeight="1" x14ac:dyDescent="0.2">
      <c r="A45" s="30"/>
      <c r="E45" s="89"/>
    </row>
    <row r="46" spans="1:6" ht="9.9499999999999993" customHeight="1" x14ac:dyDescent="0.2">
      <c r="A46" s="305" t="s">
        <v>996</v>
      </c>
    </row>
    <row r="47" spans="1:6" ht="6" customHeight="1" x14ac:dyDescent="0.2">
      <c r="A47" s="305"/>
      <c r="F47" s="148" t="s">
        <v>282</v>
      </c>
    </row>
    <row r="48" spans="1:6" ht="12.95" customHeight="1" x14ac:dyDescent="0.2">
      <c r="A48" s="660" t="s">
        <v>283</v>
      </c>
      <c r="B48" s="642" t="s">
        <v>480</v>
      </c>
      <c r="C48" s="642"/>
      <c r="D48" s="642"/>
      <c r="E48" s="642"/>
      <c r="F48" s="661"/>
    </row>
    <row r="49" spans="1:8" ht="12.95" customHeight="1" x14ac:dyDescent="0.2">
      <c r="A49" s="660"/>
      <c r="B49" s="411">
        <v>2010</v>
      </c>
      <c r="C49" s="411">
        <v>2011</v>
      </c>
      <c r="D49" s="411">
        <v>2012</v>
      </c>
      <c r="E49" s="411">
        <v>2013</v>
      </c>
      <c r="F49" s="412">
        <v>2014</v>
      </c>
    </row>
    <row r="50" spans="1:8" ht="9.9499999999999993" customHeight="1" x14ac:dyDescent="0.2">
      <c r="A50" s="145" t="s">
        <v>837</v>
      </c>
      <c r="B50" s="147">
        <v>0</v>
      </c>
      <c r="C50" s="147">
        <v>0</v>
      </c>
      <c r="D50" s="147">
        <v>124.504</v>
      </c>
      <c r="E50" s="147">
        <v>377.267</v>
      </c>
      <c r="F50" s="147">
        <v>296.39999999999998</v>
      </c>
    </row>
    <row r="51" spans="1:8" ht="9.9499999999999993" customHeight="1" x14ac:dyDescent="0.2">
      <c r="A51" s="147" t="s">
        <v>862</v>
      </c>
      <c r="B51" s="147">
        <v>852907.14500000002</v>
      </c>
      <c r="C51" s="147">
        <v>1245939.2</v>
      </c>
      <c r="D51" s="147">
        <v>927699.23800000001</v>
      </c>
      <c r="E51" s="147">
        <v>707387.40099999995</v>
      </c>
      <c r="F51" s="147">
        <v>587848.18799999997</v>
      </c>
      <c r="G51" s="89"/>
      <c r="H51" s="89"/>
    </row>
    <row r="52" spans="1:8" ht="9.9499999999999993" customHeight="1" x14ac:dyDescent="0.2">
      <c r="A52" s="147" t="s">
        <v>766</v>
      </c>
      <c r="B52" s="147">
        <v>0</v>
      </c>
      <c r="C52" s="147">
        <v>0</v>
      </c>
      <c r="D52" s="147">
        <v>0</v>
      </c>
      <c r="E52" s="147">
        <v>0</v>
      </c>
      <c r="F52" s="147">
        <v>417.62900000000002</v>
      </c>
      <c r="G52" s="89"/>
      <c r="H52" s="89"/>
    </row>
    <row r="53" spans="1:8" ht="9.9499999999999993" customHeight="1" x14ac:dyDescent="0.2">
      <c r="A53" s="147" t="s">
        <v>838</v>
      </c>
      <c r="B53" s="147">
        <v>69298.085999999996</v>
      </c>
      <c r="C53" s="147">
        <v>107373.29700000001</v>
      </c>
      <c r="D53" s="147">
        <v>75777.902000000002</v>
      </c>
      <c r="E53" s="147">
        <v>24653.66</v>
      </c>
      <c r="F53" s="147">
        <v>18828.516</v>
      </c>
      <c r="G53" s="89"/>
      <c r="H53" s="89"/>
    </row>
    <row r="54" spans="1:8" ht="9.9499999999999993" customHeight="1" x14ac:dyDescent="0.2">
      <c r="A54" s="147" t="s">
        <v>839</v>
      </c>
      <c r="B54" s="147">
        <v>50.688000000000002</v>
      </c>
      <c r="C54" s="147">
        <v>48.09</v>
      </c>
      <c r="D54" s="147">
        <v>67.33</v>
      </c>
      <c r="E54" s="147">
        <v>77.846999999999994</v>
      </c>
      <c r="F54" s="147">
        <v>69.626000000000005</v>
      </c>
    </row>
    <row r="55" spans="1:8" ht="9.9499999999999993" customHeight="1" x14ac:dyDescent="0.2">
      <c r="A55" s="147" t="s">
        <v>840</v>
      </c>
      <c r="B55" s="147">
        <v>375.18799999999999</v>
      </c>
      <c r="C55" s="147">
        <v>430.95400000000001</v>
      </c>
      <c r="D55" s="147">
        <v>1781.01</v>
      </c>
      <c r="E55" s="147">
        <v>1661.127</v>
      </c>
      <c r="F55" s="147">
        <v>668.82399999999996</v>
      </c>
    </row>
    <row r="56" spans="1:8" ht="9.9499999999999993" customHeight="1" x14ac:dyDescent="0.2">
      <c r="A56" s="147" t="s">
        <v>841</v>
      </c>
      <c r="B56" s="147">
        <v>11.747999999999999</v>
      </c>
      <c r="C56" s="147">
        <v>5.585</v>
      </c>
      <c r="D56" s="147">
        <v>17.89</v>
      </c>
      <c r="E56" s="147">
        <v>12.129</v>
      </c>
      <c r="F56" s="147">
        <v>74.930000000000007</v>
      </c>
    </row>
    <row r="57" spans="1:8" ht="9.9499999999999993" customHeight="1" x14ac:dyDescent="0.2">
      <c r="A57" s="147" t="s">
        <v>831</v>
      </c>
      <c r="B57" s="147">
        <v>4547.0410000000002</v>
      </c>
      <c r="C57" s="147">
        <v>7327.1570000000002</v>
      </c>
      <c r="D57" s="147">
        <v>3914.1039999999998</v>
      </c>
      <c r="E57" s="147">
        <v>2438.8980000000001</v>
      </c>
      <c r="F57" s="147">
        <v>5768.558</v>
      </c>
    </row>
    <row r="58" spans="1:8" ht="9.9499999999999993" customHeight="1" x14ac:dyDescent="0.2">
      <c r="A58" s="147" t="s">
        <v>842</v>
      </c>
      <c r="B58" s="147">
        <v>1484.66</v>
      </c>
      <c r="C58" s="147">
        <v>0</v>
      </c>
      <c r="D58" s="147">
        <v>0</v>
      </c>
      <c r="E58" s="147">
        <v>0</v>
      </c>
      <c r="F58" s="147">
        <v>3631.721</v>
      </c>
    </row>
    <row r="59" spans="1:8" ht="9.9499999999999993" customHeight="1" x14ac:dyDescent="0.2">
      <c r="A59" s="147" t="s">
        <v>647</v>
      </c>
      <c r="B59" s="147">
        <v>26.106000000000002</v>
      </c>
      <c r="C59" s="147">
        <v>1184.722</v>
      </c>
      <c r="D59" s="147">
        <v>754.20899999999995</v>
      </c>
      <c r="E59" s="147">
        <v>512.28399999999999</v>
      </c>
      <c r="F59" s="147">
        <v>606.84</v>
      </c>
    </row>
    <row r="60" spans="1:8" ht="9.9499999999999993" customHeight="1" x14ac:dyDescent="0.2">
      <c r="A60" s="147" t="s">
        <v>861</v>
      </c>
      <c r="B60" s="147">
        <v>2.2389999999999999</v>
      </c>
      <c r="C60" s="147">
        <v>25.28</v>
      </c>
      <c r="D60" s="147">
        <v>30.460999999999999</v>
      </c>
      <c r="E60" s="147">
        <v>3.2090000000000001</v>
      </c>
      <c r="F60" s="147">
        <v>24.478999999999999</v>
      </c>
    </row>
    <row r="61" spans="1:8" ht="9.9499999999999993" customHeight="1" x14ac:dyDescent="0.2">
      <c r="A61" s="147" t="s">
        <v>49</v>
      </c>
      <c r="B61" s="147">
        <v>164.726</v>
      </c>
      <c r="C61" s="147">
        <v>182.87899999999999</v>
      </c>
      <c r="D61" s="147">
        <v>135.70099999999999</v>
      </c>
      <c r="E61" s="147">
        <v>135.10300000000001</v>
      </c>
      <c r="F61" s="147">
        <v>93.337000000000003</v>
      </c>
    </row>
    <row r="62" spans="1:8" ht="9.9499999999999993" customHeight="1" x14ac:dyDescent="0.2">
      <c r="A62" s="147" t="s">
        <v>863</v>
      </c>
      <c r="B62" s="147">
        <v>8.9870000000000001</v>
      </c>
      <c r="C62" s="147">
        <v>0</v>
      </c>
      <c r="D62" s="147">
        <v>406.13</v>
      </c>
      <c r="E62" s="147">
        <v>201.26</v>
      </c>
      <c r="F62" s="147">
        <v>2593.9969999999998</v>
      </c>
    </row>
    <row r="63" spans="1:8" ht="9.9499999999999993" customHeight="1" x14ac:dyDescent="0.2">
      <c r="A63" s="147" t="s">
        <v>843</v>
      </c>
      <c r="B63" s="147">
        <v>0</v>
      </c>
      <c r="C63" s="147">
        <v>0</v>
      </c>
      <c r="D63" s="147">
        <v>0</v>
      </c>
      <c r="E63" s="147">
        <v>0</v>
      </c>
      <c r="F63" s="147">
        <v>7697.1189999999997</v>
      </c>
    </row>
    <row r="64" spans="1:8" ht="9.9499999999999993" customHeight="1" x14ac:dyDescent="0.2">
      <c r="A64" s="147" t="s">
        <v>844</v>
      </c>
      <c r="B64" s="147">
        <v>508.64</v>
      </c>
      <c r="C64" s="147">
        <v>545.02599999999995</v>
      </c>
      <c r="D64" s="147">
        <v>585.154</v>
      </c>
      <c r="E64" s="147">
        <v>388.08600000000001</v>
      </c>
      <c r="F64" s="147">
        <v>420</v>
      </c>
    </row>
    <row r="65" spans="1:6" ht="9.6" customHeight="1" x14ac:dyDescent="0.2">
      <c r="A65" s="145"/>
      <c r="B65" s="147"/>
      <c r="C65" s="147"/>
      <c r="D65" s="147"/>
      <c r="E65" s="147"/>
      <c r="F65" s="147"/>
    </row>
    <row r="66" spans="1:6" ht="9.6" customHeight="1" x14ac:dyDescent="0.2">
      <c r="A66" s="145"/>
      <c r="B66" s="147"/>
      <c r="C66" s="147"/>
      <c r="D66" s="147"/>
      <c r="E66" s="147"/>
      <c r="F66" s="147"/>
    </row>
    <row r="67" spans="1:6" ht="9.9499999999999993" customHeight="1" x14ac:dyDescent="0.2">
      <c r="A67" s="305" t="s">
        <v>996</v>
      </c>
    </row>
    <row r="68" spans="1:6" ht="6" customHeight="1" x14ac:dyDescent="0.2">
      <c r="A68" s="305"/>
      <c r="F68" s="148" t="s">
        <v>291</v>
      </c>
    </row>
    <row r="69" spans="1:6" ht="12.95" customHeight="1" x14ac:dyDescent="0.2">
      <c r="A69" s="660" t="s">
        <v>283</v>
      </c>
      <c r="B69" s="642" t="s">
        <v>480</v>
      </c>
      <c r="C69" s="642"/>
      <c r="D69" s="642"/>
      <c r="E69" s="642"/>
      <c r="F69" s="661"/>
    </row>
    <row r="70" spans="1:6" ht="12.95" customHeight="1" x14ac:dyDescent="0.2">
      <c r="A70" s="660"/>
      <c r="B70" s="411">
        <v>2010</v>
      </c>
      <c r="C70" s="411">
        <v>2011</v>
      </c>
      <c r="D70" s="411">
        <v>2012</v>
      </c>
      <c r="E70" s="411">
        <v>2013</v>
      </c>
      <c r="F70" s="412">
        <v>2014</v>
      </c>
    </row>
    <row r="71" spans="1:6" ht="9.9499999999999993" customHeight="1" x14ac:dyDescent="0.2">
      <c r="A71" s="145" t="s">
        <v>845</v>
      </c>
      <c r="B71" s="147">
        <v>959.05</v>
      </c>
      <c r="C71" s="147">
        <v>841.28399999999999</v>
      </c>
      <c r="D71" s="147">
        <v>2744.7779999999998</v>
      </c>
      <c r="E71" s="147">
        <v>965.29200000000003</v>
      </c>
      <c r="F71" s="147">
        <v>252.24100000000001</v>
      </c>
    </row>
    <row r="72" spans="1:6" ht="9.9499999999999993" customHeight="1" x14ac:dyDescent="0.2">
      <c r="A72" s="145" t="s">
        <v>924</v>
      </c>
      <c r="B72" s="147">
        <v>188.01499999999999</v>
      </c>
      <c r="C72" s="147">
        <v>115.014</v>
      </c>
      <c r="D72" s="147">
        <v>223.87</v>
      </c>
      <c r="E72" s="147">
        <v>88.227999999999994</v>
      </c>
      <c r="F72" s="147">
        <v>135.857</v>
      </c>
    </row>
    <row r="73" spans="1:6" ht="9.9499999999999993" customHeight="1" x14ac:dyDescent="0.2">
      <c r="A73" s="143" t="s">
        <v>20</v>
      </c>
      <c r="B73" s="147">
        <v>40482.754000000001</v>
      </c>
      <c r="C73" s="147">
        <v>7528.0709999999999</v>
      </c>
      <c r="D73" s="147">
        <v>159.20400000000001</v>
      </c>
      <c r="E73" s="147">
        <v>3368.43</v>
      </c>
      <c r="F73" s="147">
        <v>46.146000000000001</v>
      </c>
    </row>
    <row r="74" spans="1:6" ht="9.9499999999999993" customHeight="1" x14ac:dyDescent="0.2">
      <c r="A74" s="515" t="s">
        <v>223</v>
      </c>
      <c r="B74" s="517">
        <f>SUM(B50:B73)-B70</f>
        <v>971015.07299999997</v>
      </c>
      <c r="C74" s="517">
        <f>SUM(C50:C73)-C70</f>
        <v>1371546.5589999999</v>
      </c>
      <c r="D74" s="517">
        <f>SUM(D50:D73)-D70</f>
        <v>1014421.4850000001</v>
      </c>
      <c r="E74" s="517">
        <f>SUM(E50:E73)-E70</f>
        <v>742270.22100000002</v>
      </c>
      <c r="F74" s="517">
        <f>SUM(F50:F73)-F70</f>
        <v>629474.40799999994</v>
      </c>
    </row>
    <row r="75" spans="1:6" ht="6.95" customHeight="1" x14ac:dyDescent="0.2">
      <c r="A75" s="313" t="s">
        <v>889</v>
      </c>
    </row>
    <row r="76" spans="1:6" ht="6.95" customHeight="1" x14ac:dyDescent="0.2">
      <c r="A76" s="313" t="s">
        <v>890</v>
      </c>
    </row>
    <row r="77" spans="1:6" ht="8.1" customHeight="1" x14ac:dyDescent="0.2">
      <c r="A77" s="30"/>
      <c r="B77" s="89"/>
      <c r="C77" s="89"/>
      <c r="D77" s="89"/>
      <c r="E77" s="89"/>
      <c r="F77" s="89"/>
    </row>
    <row r="78" spans="1:6" ht="8.1" customHeight="1" x14ac:dyDescent="0.2">
      <c r="A78" s="30"/>
      <c r="B78" s="89"/>
      <c r="C78" s="89"/>
      <c r="D78" s="89"/>
      <c r="E78" s="89"/>
      <c r="F78" s="89"/>
    </row>
    <row r="79" spans="1:6" ht="8.1" customHeight="1" x14ac:dyDescent="0.2">
      <c r="A79" s="30"/>
      <c r="B79" s="89"/>
      <c r="C79" s="89"/>
      <c r="D79" s="89"/>
      <c r="E79" s="89"/>
      <c r="F79" s="89"/>
    </row>
    <row r="80" spans="1:6" ht="8.1" customHeight="1" x14ac:dyDescent="0.2">
      <c r="A80" s="30"/>
      <c r="B80" s="89"/>
      <c r="C80" s="89"/>
      <c r="D80" s="89"/>
      <c r="E80" s="89"/>
      <c r="F80" s="89"/>
    </row>
    <row r="81" spans="1:7" ht="8.1" customHeight="1" x14ac:dyDescent="0.2">
      <c r="A81" s="30"/>
      <c r="B81" s="89"/>
      <c r="C81" s="89"/>
      <c r="D81" s="89"/>
      <c r="E81" s="89"/>
      <c r="F81" s="89"/>
    </row>
    <row r="82" spans="1:7" ht="8.1" customHeight="1" x14ac:dyDescent="0.2">
      <c r="A82" s="30"/>
      <c r="B82" s="89"/>
      <c r="C82" s="89"/>
      <c r="D82" s="89"/>
      <c r="E82" s="89"/>
      <c r="F82" s="89"/>
    </row>
    <row r="83" spans="1:7" ht="8.1" customHeight="1" x14ac:dyDescent="0.2">
      <c r="A83" s="30"/>
      <c r="B83" s="89"/>
      <c r="C83" s="89"/>
      <c r="D83" s="89"/>
      <c r="E83" s="89"/>
      <c r="F83" s="89"/>
    </row>
    <row r="84" spans="1:7" ht="8.1" customHeight="1" x14ac:dyDescent="0.2">
      <c r="A84" s="30"/>
      <c r="B84" s="89"/>
      <c r="C84" s="89"/>
      <c r="D84" s="89"/>
      <c r="E84" s="89"/>
      <c r="F84" s="89"/>
    </row>
    <row r="85" spans="1:7" ht="8.1" customHeight="1" x14ac:dyDescent="0.2">
      <c r="A85" s="30"/>
      <c r="B85" s="89"/>
      <c r="C85" s="89"/>
      <c r="D85" s="89"/>
      <c r="E85" s="89"/>
      <c r="F85" s="89"/>
    </row>
    <row r="86" spans="1:7" ht="8.1" customHeight="1" x14ac:dyDescent="0.2">
      <c r="A86" s="30"/>
      <c r="B86" s="89"/>
      <c r="C86" s="89"/>
      <c r="D86" s="89"/>
      <c r="E86" s="89"/>
      <c r="F86" s="89"/>
    </row>
    <row r="87" spans="1:7" ht="8.1" customHeight="1" x14ac:dyDescent="0.2">
      <c r="A87" s="30"/>
      <c r="B87" s="89"/>
      <c r="C87" s="89"/>
      <c r="D87" s="89"/>
      <c r="E87" s="89"/>
      <c r="F87" s="89"/>
    </row>
    <row r="88" spans="1:7" ht="8.1" customHeight="1" x14ac:dyDescent="0.2">
      <c r="A88" s="30"/>
      <c r="B88" s="89"/>
      <c r="C88" s="89"/>
      <c r="D88" s="89"/>
      <c r="E88" s="89"/>
      <c r="F88" s="89"/>
    </row>
    <row r="89" spans="1:7" ht="8.1" customHeight="1" x14ac:dyDescent="0.2">
      <c r="A89" s="30"/>
      <c r="B89" s="89"/>
      <c r="C89" s="89"/>
      <c r="D89" s="89"/>
      <c r="E89" s="89"/>
      <c r="F89" s="89"/>
    </row>
    <row r="90" spans="1:7" ht="8.1" customHeight="1" x14ac:dyDescent="0.2">
      <c r="A90" s="30"/>
      <c r="B90" s="89"/>
      <c r="C90" s="89"/>
      <c r="D90" s="89"/>
      <c r="E90" s="89"/>
      <c r="F90" s="89"/>
    </row>
    <row r="91" spans="1:7" ht="9" customHeight="1" x14ac:dyDescent="0.2">
      <c r="A91" s="305" t="s">
        <v>997</v>
      </c>
    </row>
    <row r="92" spans="1:7" ht="6" customHeight="1" x14ac:dyDescent="0.2">
      <c r="A92" s="305"/>
      <c r="F92" s="148" t="s">
        <v>620</v>
      </c>
    </row>
    <row r="93" spans="1:7" ht="12.95" customHeight="1" x14ac:dyDescent="0.2">
      <c r="A93" s="660" t="s">
        <v>283</v>
      </c>
      <c r="B93" s="642" t="s">
        <v>482</v>
      </c>
      <c r="C93" s="642"/>
      <c r="D93" s="642"/>
      <c r="E93" s="642"/>
      <c r="F93" s="661"/>
    </row>
    <row r="94" spans="1:7" ht="12.95" customHeight="1" x14ac:dyDescent="0.2">
      <c r="A94" s="660"/>
      <c r="B94" s="411">
        <v>2010</v>
      </c>
      <c r="C94" s="411">
        <v>2011</v>
      </c>
      <c r="D94" s="411">
        <v>2012</v>
      </c>
      <c r="E94" s="411">
        <v>2013</v>
      </c>
      <c r="F94" s="412">
        <v>2014</v>
      </c>
    </row>
    <row r="95" spans="1:7" ht="9" customHeight="1" x14ac:dyDescent="0.2">
      <c r="A95" s="145" t="s">
        <v>832</v>
      </c>
      <c r="B95" s="147">
        <v>0</v>
      </c>
      <c r="C95" s="147">
        <v>0</v>
      </c>
      <c r="D95" s="147">
        <v>0</v>
      </c>
      <c r="E95" s="147">
        <v>2808.5830000000001</v>
      </c>
      <c r="F95" s="147">
        <v>7582.7910000000002</v>
      </c>
      <c r="G95" s="297"/>
    </row>
    <row r="96" spans="1:7" ht="9" customHeight="1" x14ac:dyDescent="0.2">
      <c r="A96" s="145" t="s">
        <v>846</v>
      </c>
      <c r="B96" s="147">
        <v>95</v>
      </c>
      <c r="C96" s="147">
        <v>0</v>
      </c>
      <c r="D96" s="147">
        <v>296.03199999999998</v>
      </c>
      <c r="E96" s="147">
        <v>9544.9549999999999</v>
      </c>
      <c r="F96" s="147">
        <v>12261.875</v>
      </c>
      <c r="G96" s="297"/>
    </row>
    <row r="97" spans="1:7" ht="9" customHeight="1" x14ac:dyDescent="0.2">
      <c r="A97" s="145" t="s">
        <v>847</v>
      </c>
      <c r="B97" s="147">
        <v>76756.933999999994</v>
      </c>
      <c r="C97" s="147">
        <v>101180.08</v>
      </c>
      <c r="D97" s="147">
        <v>90079.751999999993</v>
      </c>
      <c r="E97" s="147">
        <v>106741.618</v>
      </c>
      <c r="F97" s="147">
        <v>77462.872000000003</v>
      </c>
      <c r="G97" s="297"/>
    </row>
    <row r="98" spans="1:7" ht="9" customHeight="1" x14ac:dyDescent="0.2">
      <c r="A98" s="145" t="s">
        <v>838</v>
      </c>
      <c r="B98" s="147">
        <v>11403.558999999999</v>
      </c>
      <c r="C98" s="147">
        <v>23554.315999999999</v>
      </c>
      <c r="D98" s="147">
        <v>0</v>
      </c>
      <c r="E98" s="147">
        <v>0</v>
      </c>
      <c r="F98" s="147">
        <v>0</v>
      </c>
      <c r="G98" s="297"/>
    </row>
    <row r="99" spans="1:7" s="24" customFormat="1" ht="9" customHeight="1" x14ac:dyDescent="0.2">
      <c r="A99" s="145" t="s">
        <v>848</v>
      </c>
      <c r="B99" s="147">
        <v>331.62</v>
      </c>
      <c r="C99" s="147">
        <v>407.9</v>
      </c>
      <c r="D99" s="147">
        <v>604.24</v>
      </c>
      <c r="E99" s="147">
        <v>1607.06</v>
      </c>
      <c r="F99" s="147">
        <v>1865.04</v>
      </c>
      <c r="G99" s="297"/>
    </row>
    <row r="100" spans="1:7" ht="9" customHeight="1" x14ac:dyDescent="0.2">
      <c r="A100" s="145" t="s">
        <v>849</v>
      </c>
      <c r="B100" s="147">
        <v>640.13599999999997</v>
      </c>
      <c r="C100" s="147">
        <v>2280.8879999999999</v>
      </c>
      <c r="D100" s="147">
        <v>9779.4719999999998</v>
      </c>
      <c r="E100" s="147">
        <v>1629.683</v>
      </c>
      <c r="F100" s="147">
        <v>2157.7620000000002</v>
      </c>
      <c r="G100" s="297"/>
    </row>
    <row r="101" spans="1:7" ht="9" customHeight="1" x14ac:dyDescent="0.2">
      <c r="A101" s="145" t="s">
        <v>850</v>
      </c>
      <c r="B101" s="147">
        <v>87.66</v>
      </c>
      <c r="C101" s="147">
        <v>120.938</v>
      </c>
      <c r="D101" s="147">
        <v>31.1</v>
      </c>
      <c r="E101" s="147">
        <v>103.14700000000001</v>
      </c>
      <c r="F101" s="147">
        <v>230.88800000000001</v>
      </c>
      <c r="G101" s="297"/>
    </row>
    <row r="102" spans="1:7" ht="9" customHeight="1" x14ac:dyDescent="0.2">
      <c r="A102" s="145" t="s">
        <v>851</v>
      </c>
      <c r="B102" s="147">
        <v>0</v>
      </c>
      <c r="C102" s="147">
        <v>0</v>
      </c>
      <c r="D102" s="147">
        <v>0</v>
      </c>
      <c r="E102" s="147">
        <v>4273.1549999999997</v>
      </c>
      <c r="F102" s="147">
        <v>4138.027</v>
      </c>
      <c r="G102" s="297"/>
    </row>
    <row r="103" spans="1:7" ht="9" customHeight="1" x14ac:dyDescent="0.2">
      <c r="A103" s="145" t="s">
        <v>852</v>
      </c>
      <c r="B103" s="147">
        <v>41621.781999999999</v>
      </c>
      <c r="C103" s="147">
        <v>39458.148999999998</v>
      </c>
      <c r="D103" s="147">
        <v>22124.498</v>
      </c>
      <c r="E103" s="147">
        <v>19493.526999999998</v>
      </c>
      <c r="F103" s="147">
        <v>27500</v>
      </c>
      <c r="G103" s="297"/>
    </row>
    <row r="104" spans="1:7" ht="9" customHeight="1" x14ac:dyDescent="0.2">
      <c r="A104" s="145" t="s">
        <v>815</v>
      </c>
      <c r="B104" s="147">
        <v>0</v>
      </c>
      <c r="C104" s="147">
        <v>0</v>
      </c>
      <c r="D104" s="147">
        <v>150</v>
      </c>
      <c r="E104" s="147">
        <v>808.81700000000001</v>
      </c>
      <c r="F104" s="147">
        <v>3693.0720000000001</v>
      </c>
      <c r="G104" s="297"/>
    </row>
    <row r="105" spans="1:7" ht="9" customHeight="1" x14ac:dyDescent="0.2">
      <c r="A105" s="145" t="s">
        <v>853</v>
      </c>
      <c r="B105" s="147">
        <v>74680.993000000002</v>
      </c>
      <c r="C105" s="147">
        <v>140215.44</v>
      </c>
      <c r="D105" s="147">
        <v>92947.286999999997</v>
      </c>
      <c r="E105" s="147">
        <v>114907.916</v>
      </c>
      <c r="F105" s="147">
        <v>70719.75</v>
      </c>
      <c r="G105" s="297"/>
    </row>
    <row r="106" spans="1:7" ht="9" customHeight="1" x14ac:dyDescent="0.2">
      <c r="A106" s="145" t="s">
        <v>854</v>
      </c>
      <c r="B106" s="147">
        <v>0</v>
      </c>
      <c r="C106" s="147">
        <v>0</v>
      </c>
      <c r="D106" s="147">
        <v>0</v>
      </c>
      <c r="E106" s="147">
        <v>4430.692</v>
      </c>
      <c r="F106" s="147">
        <v>4388.8969999999999</v>
      </c>
      <c r="G106" s="297"/>
    </row>
    <row r="107" spans="1:7" ht="9" customHeight="1" x14ac:dyDescent="0.2">
      <c r="A107" s="145" t="s">
        <v>855</v>
      </c>
      <c r="B107" s="147">
        <v>0</v>
      </c>
      <c r="C107" s="147">
        <v>60</v>
      </c>
      <c r="D107" s="147">
        <v>0</v>
      </c>
      <c r="E107" s="147">
        <v>330.22199999999998</v>
      </c>
      <c r="F107" s="147">
        <v>1676.297</v>
      </c>
      <c r="G107" s="297"/>
    </row>
    <row r="108" spans="1:7" ht="9" customHeight="1" x14ac:dyDescent="0.2">
      <c r="A108" s="145" t="s">
        <v>856</v>
      </c>
      <c r="B108" s="147">
        <v>0</v>
      </c>
      <c r="C108" s="147">
        <v>67811.654999999999</v>
      </c>
      <c r="D108" s="147">
        <v>55537.150999999998</v>
      </c>
      <c r="E108" s="147">
        <v>67183.869000000006</v>
      </c>
      <c r="F108" s="147">
        <v>24940.231</v>
      </c>
      <c r="G108" s="297"/>
    </row>
    <row r="109" spans="1:7" ht="9" customHeight="1" x14ac:dyDescent="0.2">
      <c r="A109" s="147" t="s">
        <v>767</v>
      </c>
      <c r="B109" s="147">
        <v>0</v>
      </c>
      <c r="C109" s="147">
        <v>0</v>
      </c>
      <c r="D109" s="147">
        <v>0</v>
      </c>
      <c r="E109" s="147">
        <v>0</v>
      </c>
      <c r="F109" s="147">
        <v>52434.356</v>
      </c>
      <c r="G109" s="297"/>
    </row>
    <row r="110" spans="1:7" ht="9" customHeight="1" x14ac:dyDescent="0.2">
      <c r="A110" s="145" t="s">
        <v>834</v>
      </c>
      <c r="B110" s="147">
        <v>0</v>
      </c>
      <c r="C110" s="147">
        <v>0</v>
      </c>
      <c r="D110" s="147">
        <v>0</v>
      </c>
      <c r="E110" s="147">
        <v>0</v>
      </c>
      <c r="F110" s="147">
        <v>14705.666999999999</v>
      </c>
      <c r="G110" s="297"/>
    </row>
    <row r="111" spans="1:7" ht="9" customHeight="1" x14ac:dyDescent="0.2">
      <c r="A111" s="145" t="s">
        <v>857</v>
      </c>
      <c r="B111" s="147">
        <v>19680.087</v>
      </c>
      <c r="C111" s="147">
        <v>36104.910000000003</v>
      </c>
      <c r="D111" s="147">
        <v>30770.65</v>
      </c>
      <c r="E111" s="147">
        <v>19661.785</v>
      </c>
      <c r="F111" s="147">
        <v>22665.262999999999</v>
      </c>
      <c r="G111" s="297"/>
    </row>
    <row r="112" spans="1:7" ht="9" customHeight="1" x14ac:dyDescent="0.2">
      <c r="A112" s="145" t="s">
        <v>858</v>
      </c>
      <c r="B112" s="147">
        <v>2448.855</v>
      </c>
      <c r="C112" s="147">
        <v>10168.659</v>
      </c>
      <c r="D112" s="147">
        <v>12098.933999999999</v>
      </c>
      <c r="E112" s="147">
        <v>5245.741</v>
      </c>
      <c r="F112" s="147">
        <v>7960.2</v>
      </c>
      <c r="G112" s="297"/>
    </row>
    <row r="113" spans="1:7" ht="9" customHeight="1" x14ac:dyDescent="0.2">
      <c r="A113" s="145"/>
      <c r="B113" s="147"/>
      <c r="C113" s="147"/>
      <c r="D113" s="147"/>
      <c r="E113" s="147"/>
      <c r="F113" s="147"/>
      <c r="G113" s="297"/>
    </row>
    <row r="114" spans="1:7" ht="9" customHeight="1" x14ac:dyDescent="0.2">
      <c r="A114" s="305" t="s">
        <v>997</v>
      </c>
    </row>
    <row r="115" spans="1:7" ht="6" customHeight="1" x14ac:dyDescent="0.2">
      <c r="A115" s="305"/>
      <c r="F115" s="148" t="s">
        <v>291</v>
      </c>
    </row>
    <row r="116" spans="1:7" ht="12.95" customHeight="1" x14ac:dyDescent="0.2">
      <c r="A116" s="660" t="s">
        <v>283</v>
      </c>
      <c r="B116" s="642" t="s">
        <v>482</v>
      </c>
      <c r="C116" s="642"/>
      <c r="D116" s="642"/>
      <c r="E116" s="642"/>
      <c r="F116" s="661"/>
    </row>
    <row r="117" spans="1:7" ht="12.95" customHeight="1" x14ac:dyDescent="0.2">
      <c r="A117" s="660"/>
      <c r="B117" s="411">
        <v>2010</v>
      </c>
      <c r="C117" s="411">
        <v>2011</v>
      </c>
      <c r="D117" s="411">
        <v>2012</v>
      </c>
      <c r="E117" s="411">
        <v>2013</v>
      </c>
      <c r="F117" s="412">
        <v>2014</v>
      </c>
    </row>
    <row r="118" spans="1:7" ht="9" customHeight="1" x14ac:dyDescent="0.2">
      <c r="A118" s="145" t="s">
        <v>859</v>
      </c>
      <c r="B118" s="147">
        <v>577.81299999999999</v>
      </c>
      <c r="C118" s="147">
        <v>1312.252</v>
      </c>
      <c r="D118" s="147">
        <v>1612.068</v>
      </c>
      <c r="E118" s="147">
        <v>1165.51</v>
      </c>
      <c r="F118" s="147">
        <v>4106.9040000000005</v>
      </c>
      <c r="G118" s="297"/>
    </row>
    <row r="119" spans="1:7" ht="9" customHeight="1" x14ac:dyDescent="0.2">
      <c r="A119" s="145" t="s">
        <v>48</v>
      </c>
      <c r="B119" s="147">
        <v>8604.7000000000007</v>
      </c>
      <c r="C119" s="147">
        <v>18286.718000000001</v>
      </c>
      <c r="D119" s="147">
        <v>8444.1929999999993</v>
      </c>
      <c r="E119" s="147">
        <v>11404.8</v>
      </c>
      <c r="F119" s="147">
        <v>7867.2</v>
      </c>
      <c r="G119" s="297"/>
    </row>
    <row r="120" spans="1:7" ht="9" customHeight="1" x14ac:dyDescent="0.2">
      <c r="A120" s="147" t="s">
        <v>860</v>
      </c>
      <c r="B120" s="147">
        <v>71748.36</v>
      </c>
      <c r="C120" s="147">
        <v>0</v>
      </c>
      <c r="D120" s="147">
        <v>118484.446</v>
      </c>
      <c r="E120" s="147">
        <v>84096.091</v>
      </c>
      <c r="F120" s="147">
        <v>75549.426999999996</v>
      </c>
      <c r="G120" s="297"/>
    </row>
    <row r="121" spans="1:7" ht="9" customHeight="1" x14ac:dyDescent="0.2">
      <c r="A121" s="145" t="s">
        <v>924</v>
      </c>
      <c r="B121" s="147">
        <v>5376.2979999999998</v>
      </c>
      <c r="C121" s="147">
        <v>6592.7079999999996</v>
      </c>
      <c r="D121" s="147">
        <v>10444.947</v>
      </c>
      <c r="E121" s="147">
        <v>15675.596</v>
      </c>
      <c r="F121" s="147">
        <v>24031.58</v>
      </c>
      <c r="G121" s="297"/>
    </row>
    <row r="122" spans="1:7" ht="9" customHeight="1" x14ac:dyDescent="0.2">
      <c r="A122" s="145" t="s">
        <v>833</v>
      </c>
      <c r="B122" s="147">
        <v>0</v>
      </c>
      <c r="C122" s="147">
        <v>0</v>
      </c>
      <c r="D122" s="147">
        <v>0</v>
      </c>
      <c r="E122" s="147">
        <v>337.839</v>
      </c>
      <c r="F122" s="147">
        <v>2586.8620000000001</v>
      </c>
      <c r="G122" s="297"/>
    </row>
    <row r="123" spans="1:7" ht="9" customHeight="1" x14ac:dyDescent="0.2">
      <c r="A123" s="143" t="s">
        <v>20</v>
      </c>
      <c r="B123" s="147">
        <v>127393.664</v>
      </c>
      <c r="C123" s="147">
        <v>308074.84600000002</v>
      </c>
      <c r="D123" s="147">
        <v>146388.359</v>
      </c>
      <c r="E123" s="147">
        <v>235589.995</v>
      </c>
      <c r="F123" s="147">
        <v>259269.75099999999</v>
      </c>
    </row>
    <row r="124" spans="1:7" ht="9" customHeight="1" x14ac:dyDescent="0.2">
      <c r="A124" s="515" t="s">
        <v>223</v>
      </c>
      <c r="B124" s="516">
        <f>SUM(B95:B123)-B117</f>
        <v>441447.46100000001</v>
      </c>
      <c r="C124" s="516">
        <f>SUM(C95:C123)-C117</f>
        <v>755629.45900000003</v>
      </c>
      <c r="D124" s="516">
        <f>SUM(D95:D123)-D117</f>
        <v>599793.12900000007</v>
      </c>
      <c r="E124" s="516">
        <f>SUM(E95:E123)-E117</f>
        <v>707040.60100000002</v>
      </c>
      <c r="F124" s="516">
        <f>SUM(F95:F123)-F117</f>
        <v>709794.71200000006</v>
      </c>
    </row>
    <row r="125" spans="1:7" ht="6.95" customHeight="1" x14ac:dyDescent="0.2">
      <c r="A125" s="313" t="s">
        <v>889</v>
      </c>
    </row>
    <row r="126" spans="1:7" ht="9" customHeight="1" x14ac:dyDescent="0.2">
      <c r="A126" s="30"/>
      <c r="B126" s="147"/>
      <c r="C126" s="147"/>
      <c r="D126" s="89"/>
      <c r="E126" s="89"/>
      <c r="F126" s="89"/>
    </row>
    <row r="127" spans="1:7" ht="9" customHeight="1" x14ac:dyDescent="0.2">
      <c r="A127" s="30"/>
      <c r="B127" s="89"/>
      <c r="C127" s="89"/>
      <c r="D127" s="89"/>
      <c r="E127" s="89"/>
      <c r="F127" s="89"/>
    </row>
    <row r="128" spans="1:7" ht="9" customHeight="1" x14ac:dyDescent="0.2">
      <c r="A128" s="30"/>
      <c r="B128" s="89"/>
      <c r="C128" s="89"/>
      <c r="D128" s="89"/>
      <c r="E128" s="89"/>
      <c r="F128" s="89"/>
    </row>
    <row r="129" spans="1:6" ht="9" customHeight="1" x14ac:dyDescent="0.2">
      <c r="A129" s="30"/>
      <c r="B129" s="89"/>
      <c r="C129" s="89"/>
      <c r="D129" s="89"/>
      <c r="E129" s="89"/>
      <c r="F129" s="89"/>
    </row>
    <row r="130" spans="1:6" ht="9" customHeight="1" x14ac:dyDescent="0.2">
      <c r="A130" s="30"/>
      <c r="B130" s="89"/>
      <c r="C130" s="89"/>
      <c r="D130" s="89"/>
      <c r="E130" s="89"/>
      <c r="F130" s="89"/>
    </row>
    <row r="131" spans="1:6" ht="9" customHeight="1" x14ac:dyDescent="0.2">
      <c r="A131" s="30"/>
      <c r="B131" s="89"/>
      <c r="C131" s="89"/>
      <c r="D131" s="89"/>
      <c r="E131" s="89"/>
      <c r="F131" s="89"/>
    </row>
    <row r="132" spans="1:6" ht="9" customHeight="1" x14ac:dyDescent="0.2">
      <c r="A132" s="30"/>
      <c r="B132" s="89"/>
      <c r="C132" s="89"/>
      <c r="D132" s="89"/>
      <c r="E132" s="89"/>
      <c r="F132" s="89"/>
    </row>
    <row r="133" spans="1:6" ht="9" customHeight="1" x14ac:dyDescent="0.2">
      <c r="A133" s="30"/>
      <c r="B133" s="89"/>
      <c r="C133" s="89"/>
      <c r="D133" s="89"/>
      <c r="E133" s="89"/>
      <c r="F133" s="89"/>
    </row>
    <row r="134" spans="1:6" ht="9" customHeight="1" x14ac:dyDescent="0.2">
      <c r="A134" s="30"/>
      <c r="B134" s="89"/>
      <c r="C134" s="89"/>
      <c r="D134" s="89"/>
      <c r="E134" s="89"/>
      <c r="F134" s="89"/>
    </row>
    <row r="135" spans="1:6" ht="9" customHeight="1" x14ac:dyDescent="0.2">
      <c r="A135" s="30"/>
      <c r="B135" s="89"/>
      <c r="C135" s="89"/>
      <c r="D135" s="89"/>
      <c r="E135" s="89"/>
      <c r="F135" s="89"/>
    </row>
    <row r="136" spans="1:6" ht="9" customHeight="1" x14ac:dyDescent="0.2">
      <c r="A136" s="30"/>
      <c r="B136" s="89"/>
      <c r="C136" s="89"/>
      <c r="D136" s="89"/>
      <c r="E136" s="89"/>
      <c r="F136" s="89"/>
    </row>
    <row r="137" spans="1:6" ht="9" customHeight="1" x14ac:dyDescent="0.2">
      <c r="A137" s="305" t="s">
        <v>998</v>
      </c>
    </row>
    <row r="138" spans="1:6" ht="6" customHeight="1" x14ac:dyDescent="0.2">
      <c r="A138" s="305"/>
      <c r="F138" s="148" t="s">
        <v>620</v>
      </c>
    </row>
    <row r="139" spans="1:6" ht="12.95" customHeight="1" x14ac:dyDescent="0.2">
      <c r="A139" s="638" t="s">
        <v>283</v>
      </c>
      <c r="B139" s="639" t="s">
        <v>483</v>
      </c>
      <c r="C139" s="639"/>
      <c r="D139" s="639"/>
      <c r="E139" s="639"/>
      <c r="F139" s="640"/>
    </row>
    <row r="140" spans="1:6" ht="12.95" customHeight="1" x14ac:dyDescent="0.2">
      <c r="A140" s="638"/>
      <c r="B140" s="411">
        <v>2010</v>
      </c>
      <c r="C140" s="411">
        <v>2011</v>
      </c>
      <c r="D140" s="411">
        <v>2012</v>
      </c>
      <c r="E140" s="411">
        <v>2013</v>
      </c>
      <c r="F140" s="412">
        <v>2014</v>
      </c>
    </row>
    <row r="141" spans="1:6" ht="9" customHeight="1" x14ac:dyDescent="0.2">
      <c r="A141" s="145" t="s">
        <v>832</v>
      </c>
      <c r="B141" s="147">
        <v>0</v>
      </c>
      <c r="C141" s="147">
        <v>0</v>
      </c>
      <c r="D141" s="147">
        <v>0</v>
      </c>
      <c r="E141" s="147">
        <v>2266.6010000000001</v>
      </c>
      <c r="F141" s="147">
        <v>9381.9529999999995</v>
      </c>
    </row>
    <row r="142" spans="1:6" ht="9" customHeight="1" x14ac:dyDescent="0.2">
      <c r="A142" s="145" t="s">
        <v>846</v>
      </c>
      <c r="B142" s="147">
        <v>378.80500000000001</v>
      </c>
      <c r="C142" s="147">
        <v>0</v>
      </c>
      <c r="D142" s="147">
        <v>640.13199999999995</v>
      </c>
      <c r="E142" s="147">
        <v>18079.066999999999</v>
      </c>
      <c r="F142" s="147">
        <v>22514.487000000001</v>
      </c>
    </row>
    <row r="143" spans="1:6" ht="9" customHeight="1" x14ac:dyDescent="0.2">
      <c r="A143" s="145" t="s">
        <v>847</v>
      </c>
      <c r="B143" s="147">
        <v>10624.904</v>
      </c>
      <c r="C143" s="147">
        <v>22010.754000000001</v>
      </c>
      <c r="D143" s="147">
        <v>19072.61</v>
      </c>
      <c r="E143" s="147">
        <v>20195.382000000001</v>
      </c>
      <c r="F143" s="147">
        <v>14232.866</v>
      </c>
    </row>
    <row r="144" spans="1:6" ht="9" customHeight="1" x14ac:dyDescent="0.2">
      <c r="A144" s="145" t="s">
        <v>838</v>
      </c>
      <c r="B144" s="147">
        <v>8542.8970000000008</v>
      </c>
      <c r="C144" s="147">
        <v>19905.156999999999</v>
      </c>
      <c r="D144" s="147">
        <v>0</v>
      </c>
      <c r="E144" s="147">
        <v>0</v>
      </c>
      <c r="F144" s="147">
        <v>0</v>
      </c>
    </row>
    <row r="145" spans="1:6" ht="9" customHeight="1" x14ac:dyDescent="0.2">
      <c r="A145" s="145" t="s">
        <v>848</v>
      </c>
      <c r="B145" s="147">
        <v>2169.777</v>
      </c>
      <c r="C145" s="147">
        <v>2711.511</v>
      </c>
      <c r="D145" s="147">
        <v>3583.7620000000002</v>
      </c>
      <c r="E145" s="147">
        <v>4455.0709999999999</v>
      </c>
      <c r="F145" s="147">
        <v>5538.4430000000002</v>
      </c>
    </row>
    <row r="146" spans="1:6" ht="9" customHeight="1" x14ac:dyDescent="0.2">
      <c r="A146" s="145" t="s">
        <v>849</v>
      </c>
      <c r="B146" s="147">
        <v>921.59900000000005</v>
      </c>
      <c r="C146" s="147">
        <v>4445.4539999999997</v>
      </c>
      <c r="D146" s="147">
        <v>14623.106</v>
      </c>
      <c r="E146" s="147">
        <v>3166.067</v>
      </c>
      <c r="F146" s="147">
        <v>5093.24</v>
      </c>
    </row>
    <row r="147" spans="1:6" ht="9" customHeight="1" x14ac:dyDescent="0.2">
      <c r="A147" s="145" t="s">
        <v>850</v>
      </c>
      <c r="B147" s="147">
        <v>2222.2269999999999</v>
      </c>
      <c r="C147" s="147">
        <v>2987.1930000000002</v>
      </c>
      <c r="D147" s="147">
        <v>627.17600000000004</v>
      </c>
      <c r="E147" s="147">
        <v>4173.393</v>
      </c>
      <c r="F147" s="147">
        <v>8720.4150000000009</v>
      </c>
    </row>
    <row r="148" spans="1:6" ht="9" customHeight="1" x14ac:dyDescent="0.2">
      <c r="A148" s="145" t="s">
        <v>851</v>
      </c>
      <c r="B148" s="147">
        <v>0</v>
      </c>
      <c r="C148" s="147">
        <v>0</v>
      </c>
      <c r="D148" s="147">
        <v>0</v>
      </c>
      <c r="E148" s="147">
        <v>9309.6319999999996</v>
      </c>
      <c r="F148" s="147">
        <v>9505.9930000000004</v>
      </c>
    </row>
    <row r="149" spans="1:6" ht="9" customHeight="1" x14ac:dyDescent="0.2">
      <c r="A149" s="145" t="s">
        <v>852</v>
      </c>
      <c r="B149" s="147">
        <v>15075.454</v>
      </c>
      <c r="C149" s="147">
        <v>18267.062999999998</v>
      </c>
      <c r="D149" s="147">
        <v>11399.674000000001</v>
      </c>
      <c r="E149" s="147">
        <v>7667.2120000000004</v>
      </c>
      <c r="F149" s="147">
        <v>8465.4459999999999</v>
      </c>
    </row>
    <row r="150" spans="1:6" ht="9" customHeight="1" x14ac:dyDescent="0.2">
      <c r="A150" s="145" t="s">
        <v>815</v>
      </c>
      <c r="B150" s="147">
        <v>0</v>
      </c>
      <c r="C150" s="147">
        <v>0</v>
      </c>
      <c r="D150" s="147">
        <v>412.27699999999999</v>
      </c>
      <c r="E150" s="147">
        <v>1374.087</v>
      </c>
      <c r="F150" s="147">
        <v>7713.0640000000003</v>
      </c>
    </row>
    <row r="151" spans="1:6" ht="9" customHeight="1" x14ac:dyDescent="0.2">
      <c r="A151" s="145" t="s">
        <v>853</v>
      </c>
      <c r="B151" s="147">
        <v>6621.085</v>
      </c>
      <c r="C151" s="147">
        <v>16450.165000000001</v>
      </c>
      <c r="D151" s="147">
        <v>6822.4949999999999</v>
      </c>
      <c r="E151" s="147">
        <v>10615.906000000001</v>
      </c>
      <c r="F151" s="147">
        <v>7197.7169999999996</v>
      </c>
    </row>
    <row r="152" spans="1:6" ht="9" customHeight="1" x14ac:dyDescent="0.2">
      <c r="A152" s="145" t="s">
        <v>854</v>
      </c>
      <c r="B152" s="147">
        <v>0</v>
      </c>
      <c r="C152" s="147">
        <v>0</v>
      </c>
      <c r="D152" s="147">
        <v>0</v>
      </c>
      <c r="E152" s="147">
        <v>5790.1959999999999</v>
      </c>
      <c r="F152" s="147">
        <v>5235.9539999999997</v>
      </c>
    </row>
    <row r="153" spans="1:6" ht="9" customHeight="1" x14ac:dyDescent="0.2">
      <c r="A153" s="145" t="s">
        <v>855</v>
      </c>
      <c r="B153" s="147">
        <v>0</v>
      </c>
      <c r="C153" s="147">
        <v>126.25</v>
      </c>
      <c r="D153" s="147">
        <v>0</v>
      </c>
      <c r="E153" s="147">
        <v>1013.62</v>
      </c>
      <c r="F153" s="147">
        <v>7503.6880000000001</v>
      </c>
    </row>
    <row r="154" spans="1:6" ht="9" customHeight="1" x14ac:dyDescent="0.2">
      <c r="A154" s="145" t="s">
        <v>856</v>
      </c>
      <c r="B154" s="147">
        <v>0</v>
      </c>
      <c r="C154" s="147">
        <v>12356.123</v>
      </c>
      <c r="D154" s="147">
        <v>11028.055</v>
      </c>
      <c r="E154" s="147">
        <v>22511.88</v>
      </c>
      <c r="F154" s="147">
        <v>16749.580999999998</v>
      </c>
    </row>
    <row r="155" spans="1:6" ht="9" customHeight="1" x14ac:dyDescent="0.2">
      <c r="A155" s="145" t="s">
        <v>767</v>
      </c>
      <c r="B155" s="147">
        <v>0</v>
      </c>
      <c r="C155" s="147">
        <v>0</v>
      </c>
      <c r="D155" s="147">
        <v>0</v>
      </c>
      <c r="E155" s="147">
        <v>0</v>
      </c>
      <c r="F155" s="147">
        <v>55313.822999999997</v>
      </c>
    </row>
    <row r="156" spans="1:6" ht="9" customHeight="1" x14ac:dyDescent="0.2">
      <c r="A156" s="145" t="s">
        <v>834</v>
      </c>
      <c r="B156" s="147">
        <v>0</v>
      </c>
      <c r="C156" s="147">
        <v>0</v>
      </c>
      <c r="D156" s="147">
        <v>0</v>
      </c>
      <c r="E156" s="147">
        <v>0</v>
      </c>
      <c r="F156" s="147">
        <v>8323.7790000000005</v>
      </c>
    </row>
    <row r="157" spans="1:6" ht="9" customHeight="1" x14ac:dyDescent="0.2">
      <c r="A157" s="145" t="s">
        <v>857</v>
      </c>
      <c r="B157" s="147">
        <v>9281.1659999999993</v>
      </c>
      <c r="C157" s="147">
        <v>21318.455000000002</v>
      </c>
      <c r="D157" s="147">
        <v>15180.914000000001</v>
      </c>
      <c r="E157" s="147">
        <v>9217.2870000000003</v>
      </c>
      <c r="F157" s="147">
        <v>11112.460999999999</v>
      </c>
    </row>
    <row r="158" spans="1:6" ht="9" customHeight="1" x14ac:dyDescent="0.2">
      <c r="A158" s="145" t="s">
        <v>858</v>
      </c>
      <c r="B158" s="147">
        <v>2070.0419999999999</v>
      </c>
      <c r="C158" s="147">
        <v>13149.948</v>
      </c>
      <c r="D158" s="147">
        <v>13198.522999999999</v>
      </c>
      <c r="E158" s="147">
        <v>6109.8620000000001</v>
      </c>
      <c r="F158" s="147">
        <v>9714.8080000000009</v>
      </c>
    </row>
    <row r="159" spans="1:6" ht="9" customHeight="1" x14ac:dyDescent="0.2">
      <c r="A159" s="145"/>
      <c r="B159" s="147"/>
      <c r="C159" s="147"/>
      <c r="D159" s="147"/>
      <c r="E159" s="147"/>
      <c r="F159" s="147"/>
    </row>
    <row r="160" spans="1:6" ht="9" customHeight="1" x14ac:dyDescent="0.2">
      <c r="A160" s="305" t="s">
        <v>998</v>
      </c>
    </row>
    <row r="161" spans="1:6" ht="6" customHeight="1" x14ac:dyDescent="0.2">
      <c r="A161" s="305"/>
      <c r="F161" s="148" t="s">
        <v>291</v>
      </c>
    </row>
    <row r="162" spans="1:6" ht="12.95" customHeight="1" x14ac:dyDescent="0.2">
      <c r="A162" s="638" t="s">
        <v>283</v>
      </c>
      <c r="B162" s="639" t="s">
        <v>483</v>
      </c>
      <c r="C162" s="639"/>
      <c r="D162" s="639"/>
      <c r="E162" s="639"/>
      <c r="F162" s="640"/>
    </row>
    <row r="163" spans="1:6" ht="12.95" customHeight="1" x14ac:dyDescent="0.2">
      <c r="A163" s="638"/>
      <c r="B163" s="411">
        <v>2010</v>
      </c>
      <c r="C163" s="411">
        <v>2011</v>
      </c>
      <c r="D163" s="411">
        <v>2012</v>
      </c>
      <c r="E163" s="411">
        <v>2013</v>
      </c>
      <c r="F163" s="412">
        <v>2014</v>
      </c>
    </row>
    <row r="164" spans="1:6" ht="9" customHeight="1" x14ac:dyDescent="0.2">
      <c r="A164" s="145" t="s">
        <v>859</v>
      </c>
      <c r="B164" s="147">
        <v>9545.42</v>
      </c>
      <c r="C164" s="147">
        <v>12442.746999999999</v>
      </c>
      <c r="D164" s="147">
        <v>23133.780999999999</v>
      </c>
      <c r="E164" s="147">
        <v>10394.842000000001</v>
      </c>
      <c r="F164" s="147">
        <v>29943.539000000001</v>
      </c>
    </row>
    <row r="165" spans="1:6" ht="9" customHeight="1" x14ac:dyDescent="0.2">
      <c r="A165" s="145" t="s">
        <v>48</v>
      </c>
      <c r="B165" s="147">
        <v>10472.377</v>
      </c>
      <c r="C165" s="147">
        <v>20669.97</v>
      </c>
      <c r="D165" s="147">
        <v>9254.1440000000002</v>
      </c>
      <c r="E165" s="147">
        <v>11989.249</v>
      </c>
      <c r="F165" s="147">
        <v>8989.2870000000003</v>
      </c>
    </row>
    <row r="166" spans="1:6" ht="9" customHeight="1" x14ac:dyDescent="0.2">
      <c r="A166" s="145" t="s">
        <v>860</v>
      </c>
      <c r="B166" s="147">
        <v>19614.307000000001</v>
      </c>
      <c r="C166" s="147">
        <v>0</v>
      </c>
      <c r="D166" s="147">
        <v>34399.731</v>
      </c>
      <c r="E166" s="147">
        <v>27707.81</v>
      </c>
      <c r="F166" s="147">
        <v>22657.401000000002</v>
      </c>
    </row>
    <row r="167" spans="1:6" ht="9" customHeight="1" x14ac:dyDescent="0.2">
      <c r="A167" s="145" t="s">
        <v>924</v>
      </c>
      <c r="B167" s="147">
        <v>24896.670999999998</v>
      </c>
      <c r="C167" s="147">
        <v>28985.030999999999</v>
      </c>
      <c r="D167" s="147">
        <v>38189.142</v>
      </c>
      <c r="E167" s="147">
        <v>47617.898000000001</v>
      </c>
      <c r="F167" s="147">
        <v>74627.058000000005</v>
      </c>
    </row>
    <row r="168" spans="1:6" ht="9" customHeight="1" x14ac:dyDescent="0.2">
      <c r="A168" s="145" t="s">
        <v>833</v>
      </c>
      <c r="B168" s="147">
        <v>0</v>
      </c>
      <c r="C168" s="147">
        <v>0</v>
      </c>
      <c r="D168" s="147">
        <v>0</v>
      </c>
      <c r="E168" s="147">
        <v>662.88300000000004</v>
      </c>
      <c r="F168" s="147">
        <v>9100.4549999999999</v>
      </c>
    </row>
    <row r="169" spans="1:6" ht="9" customHeight="1" x14ac:dyDescent="0.2">
      <c r="A169" s="143" t="s">
        <v>20</v>
      </c>
      <c r="B169" s="147">
        <v>125061.106</v>
      </c>
      <c r="C169" s="147">
        <v>255692.83</v>
      </c>
      <c r="D169" s="147">
        <v>232362.10399999999</v>
      </c>
      <c r="E169" s="147">
        <v>271657.99200000003</v>
      </c>
      <c r="F169" s="147">
        <v>223697.66800000001</v>
      </c>
    </row>
    <row r="170" spans="1:6" ht="9" customHeight="1" x14ac:dyDescent="0.2">
      <c r="A170" s="515" t="s">
        <v>223</v>
      </c>
      <c r="B170" s="516">
        <f>SUM(B141:B169)-B163</f>
        <v>247497.837</v>
      </c>
      <c r="C170" s="516">
        <f>SUM(C141:C169)-C163</f>
        <v>451518.65099999995</v>
      </c>
      <c r="D170" s="516">
        <f>SUM(D141:D169)-D163</f>
        <v>433927.62599999999</v>
      </c>
      <c r="E170" s="516">
        <f>SUM(E141:E169)-E163</f>
        <v>495975.93700000003</v>
      </c>
      <c r="F170" s="516">
        <f>SUM(F141:F169)-F163</f>
        <v>581333.12600000005</v>
      </c>
    </row>
    <row r="171" spans="1:6" ht="6.95" customHeight="1" x14ac:dyDescent="0.2">
      <c r="A171" s="313" t="s">
        <v>889</v>
      </c>
    </row>
    <row r="172" spans="1:6" ht="9" customHeight="1" x14ac:dyDescent="0.2">
      <c r="E172" s="89"/>
    </row>
    <row r="173" spans="1:6" ht="9" customHeight="1" x14ac:dyDescent="0.2">
      <c r="B173" s="89"/>
      <c r="E173" s="89"/>
    </row>
    <row r="183" ht="5.0999999999999996" customHeight="1" x14ac:dyDescent="0.2"/>
    <row r="184" ht="10.35" customHeight="1" x14ac:dyDescent="0.2"/>
    <row r="185" ht="10.35" customHeight="1" x14ac:dyDescent="0.2"/>
  </sheetData>
  <mergeCells count="16">
    <mergeCell ref="A139:A140"/>
    <mergeCell ref="B139:F139"/>
    <mergeCell ref="A162:A163"/>
    <mergeCell ref="B162:F162"/>
    <mergeCell ref="A69:A70"/>
    <mergeCell ref="B69:F69"/>
    <mergeCell ref="A93:A94"/>
    <mergeCell ref="B93:F93"/>
    <mergeCell ref="A116:A117"/>
    <mergeCell ref="B116:F116"/>
    <mergeCell ref="A5:A6"/>
    <mergeCell ref="B5:F5"/>
    <mergeCell ref="A24:A25"/>
    <mergeCell ref="B24:F24"/>
    <mergeCell ref="A48:A49"/>
    <mergeCell ref="B48:F48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9.140625" style="25" customWidth="1"/>
    <col min="2" max="2" width="9" style="25" customWidth="1"/>
    <col min="3" max="3" width="8" style="25" customWidth="1"/>
    <col min="4" max="4" width="9" style="25" customWidth="1"/>
    <col min="5" max="5" width="8.85546875" style="25" customWidth="1"/>
    <col min="6" max="6" width="8" style="25" customWidth="1"/>
    <col min="7" max="7" width="7.28515625" style="25" customWidth="1"/>
    <col min="8" max="16384" width="9.140625" style="25"/>
  </cols>
  <sheetData>
    <row r="1" spans="1:12" ht="9" customHeight="1" x14ac:dyDescent="0.2">
      <c r="A1" s="118" t="s">
        <v>999</v>
      </c>
    </row>
    <row r="2" spans="1:12" ht="12.95" customHeight="1" x14ac:dyDescent="0.2">
      <c r="A2" s="638" t="s">
        <v>220</v>
      </c>
      <c r="B2" s="639" t="s">
        <v>50</v>
      </c>
      <c r="C2" s="639"/>
      <c r="D2" s="639"/>
      <c r="E2" s="639"/>
      <c r="F2" s="639"/>
      <c r="G2" s="640"/>
    </row>
    <row r="3" spans="1:12" ht="12.95" customHeight="1" x14ac:dyDescent="0.2">
      <c r="A3" s="638"/>
      <c r="B3" s="639" t="s">
        <v>51</v>
      </c>
      <c r="C3" s="639" t="s">
        <v>52</v>
      </c>
      <c r="D3" s="639" t="s">
        <v>53</v>
      </c>
      <c r="E3" s="639"/>
      <c r="F3" s="639"/>
      <c r="G3" s="640" t="s">
        <v>54</v>
      </c>
    </row>
    <row r="4" spans="1:12" ht="18" customHeight="1" x14ac:dyDescent="0.2">
      <c r="A4" s="638"/>
      <c r="B4" s="639"/>
      <c r="C4" s="639"/>
      <c r="D4" s="385" t="s">
        <v>223</v>
      </c>
      <c r="E4" s="393" t="s">
        <v>55</v>
      </c>
      <c r="F4" s="393" t="s">
        <v>203</v>
      </c>
      <c r="G4" s="640"/>
    </row>
    <row r="5" spans="1:12" ht="9" customHeight="1" x14ac:dyDescent="0.2">
      <c r="A5" s="198">
        <v>2010</v>
      </c>
      <c r="B5" s="201">
        <f>C5+D5+G5</f>
        <v>971015</v>
      </c>
      <c r="C5" s="229">
        <v>4845</v>
      </c>
      <c r="D5" s="201">
        <f>E5+F5</f>
        <v>965795</v>
      </c>
      <c r="E5" s="229">
        <v>775625</v>
      </c>
      <c r="F5" s="229">
        <v>190170</v>
      </c>
      <c r="G5" s="607">
        <v>375</v>
      </c>
      <c r="H5" s="85"/>
      <c r="I5" s="106"/>
      <c r="J5" s="85"/>
      <c r="K5" s="85"/>
      <c r="L5" s="105"/>
    </row>
    <row r="6" spans="1:12" ht="9" customHeight="1" x14ac:dyDescent="0.2">
      <c r="A6" s="198">
        <v>2011</v>
      </c>
      <c r="B6" s="201">
        <f>C6+D6+G6</f>
        <v>1371547</v>
      </c>
      <c r="C6" s="229">
        <v>6902</v>
      </c>
      <c r="D6" s="201">
        <f>E6+F6</f>
        <v>1364214</v>
      </c>
      <c r="E6" s="229">
        <v>1193085</v>
      </c>
      <c r="F6" s="229">
        <v>171129</v>
      </c>
      <c r="G6" s="607">
        <v>431</v>
      </c>
    </row>
    <row r="7" spans="1:12" ht="9" customHeight="1" x14ac:dyDescent="0.2">
      <c r="A7" s="198">
        <v>2012</v>
      </c>
      <c r="B7" s="201">
        <f>C7+D7+G7</f>
        <v>1014421</v>
      </c>
      <c r="C7" s="229">
        <v>4186</v>
      </c>
      <c r="D7" s="201">
        <f>E7+F7</f>
        <v>1008454</v>
      </c>
      <c r="E7" s="229">
        <v>843547</v>
      </c>
      <c r="F7" s="229">
        <v>164907</v>
      </c>
      <c r="G7" s="229">
        <v>1781</v>
      </c>
    </row>
    <row r="8" spans="1:12" ht="9" customHeight="1" x14ac:dyDescent="0.2">
      <c r="A8" s="198">
        <v>2013</v>
      </c>
      <c r="B8" s="201">
        <f>C8+D8+G8</f>
        <v>742270</v>
      </c>
      <c r="C8" s="229">
        <v>5524</v>
      </c>
      <c r="D8" s="201">
        <f>E8+F8</f>
        <v>735085</v>
      </c>
      <c r="E8" s="229">
        <v>664764</v>
      </c>
      <c r="F8" s="229">
        <v>70321</v>
      </c>
      <c r="G8" s="229">
        <v>1661</v>
      </c>
    </row>
    <row r="9" spans="1:12" ht="9" customHeight="1" x14ac:dyDescent="0.2">
      <c r="A9" s="387">
        <v>2014</v>
      </c>
      <c r="B9" s="396">
        <f>C9+D9+G9</f>
        <v>629474</v>
      </c>
      <c r="C9" s="414">
        <v>15411</v>
      </c>
      <c r="D9" s="396">
        <f>E9+F9</f>
        <v>613394</v>
      </c>
      <c r="E9" s="414">
        <v>543383</v>
      </c>
      <c r="F9" s="414">
        <v>70011</v>
      </c>
      <c r="G9" s="414">
        <v>669</v>
      </c>
    </row>
    <row r="10" spans="1:12" ht="6.95" customHeight="1" x14ac:dyDescent="0.2">
      <c r="A10" s="313" t="s">
        <v>889</v>
      </c>
    </row>
    <row r="11" spans="1:12" ht="9.4" customHeight="1" x14ac:dyDescent="0.2"/>
    <row r="12" spans="1:12" ht="9.4" customHeight="1" x14ac:dyDescent="0.2">
      <c r="B12" s="132"/>
      <c r="C12" s="141"/>
      <c r="D12" s="141"/>
    </row>
    <row r="13" spans="1:12" ht="9.4" customHeight="1" x14ac:dyDescent="0.2"/>
    <row r="14" spans="1:12" ht="3.95" customHeight="1" x14ac:dyDescent="0.2">
      <c r="B14" s="129"/>
      <c r="C14" s="129"/>
      <c r="D14" s="129"/>
    </row>
    <row r="15" spans="1:12" ht="9.4" customHeight="1" x14ac:dyDescent="0.2">
      <c r="A15" s="318"/>
      <c r="B15" s="319" t="s">
        <v>52</v>
      </c>
      <c r="C15" s="319" t="s">
        <v>542</v>
      </c>
      <c r="D15" s="319" t="s">
        <v>543</v>
      </c>
      <c r="E15" s="321" t="s">
        <v>54</v>
      </c>
    </row>
    <row r="16" spans="1:12" ht="9.4" customHeight="1" x14ac:dyDescent="0.2">
      <c r="A16" s="318">
        <f>A5</f>
        <v>2010</v>
      </c>
      <c r="B16" s="320">
        <f>C5</f>
        <v>4845</v>
      </c>
      <c r="C16" s="320">
        <f>E5</f>
        <v>775625</v>
      </c>
      <c r="D16" s="320">
        <f>F5</f>
        <v>190170</v>
      </c>
      <c r="E16" s="320">
        <f>G5</f>
        <v>375</v>
      </c>
    </row>
    <row r="17" spans="1:5" ht="9.4" customHeight="1" x14ac:dyDescent="0.2">
      <c r="A17" s="318">
        <f t="shared" ref="A17:A20" si="0">A6</f>
        <v>2011</v>
      </c>
      <c r="B17" s="320">
        <f t="shared" ref="B17:B20" si="1">C6</f>
        <v>6902</v>
      </c>
      <c r="C17" s="320">
        <f t="shared" ref="C17:C20" si="2">E6</f>
        <v>1193085</v>
      </c>
      <c r="D17" s="320">
        <f t="shared" ref="D17:D20" si="3">F6</f>
        <v>171129</v>
      </c>
      <c r="E17" s="320">
        <f t="shared" ref="E17:E20" si="4">G6</f>
        <v>431</v>
      </c>
    </row>
    <row r="18" spans="1:5" ht="9.4" customHeight="1" x14ac:dyDescent="0.2">
      <c r="A18" s="318">
        <f t="shared" si="0"/>
        <v>2012</v>
      </c>
      <c r="B18" s="320">
        <f t="shared" si="1"/>
        <v>4186</v>
      </c>
      <c r="C18" s="320">
        <f t="shared" si="2"/>
        <v>843547</v>
      </c>
      <c r="D18" s="320">
        <f t="shared" si="3"/>
        <v>164907</v>
      </c>
      <c r="E18" s="320">
        <f t="shared" si="4"/>
        <v>1781</v>
      </c>
    </row>
    <row r="19" spans="1:5" ht="9.4" customHeight="1" x14ac:dyDescent="0.2">
      <c r="A19" s="318">
        <f t="shared" si="0"/>
        <v>2013</v>
      </c>
      <c r="B19" s="320">
        <f t="shared" si="1"/>
        <v>5524</v>
      </c>
      <c r="C19" s="320">
        <f t="shared" si="2"/>
        <v>664764</v>
      </c>
      <c r="D19" s="320">
        <f t="shared" si="3"/>
        <v>70321</v>
      </c>
      <c r="E19" s="320">
        <f t="shared" si="4"/>
        <v>1661</v>
      </c>
    </row>
    <row r="20" spans="1:5" ht="9.4" customHeight="1" x14ac:dyDescent="0.2">
      <c r="A20" s="318">
        <f t="shared" si="0"/>
        <v>2014</v>
      </c>
      <c r="B20" s="320">
        <f t="shared" si="1"/>
        <v>15411</v>
      </c>
      <c r="C20" s="320">
        <f t="shared" si="2"/>
        <v>543383</v>
      </c>
      <c r="D20" s="320">
        <f t="shared" si="3"/>
        <v>70011</v>
      </c>
      <c r="E20" s="320">
        <f t="shared" si="4"/>
        <v>669</v>
      </c>
    </row>
    <row r="21" spans="1:5" ht="9.4" customHeight="1" x14ac:dyDescent="0.2"/>
    <row r="22" spans="1:5" ht="6.95" customHeight="1" x14ac:dyDescent="0.2"/>
    <row r="23" spans="1:5" ht="6.95" customHeight="1" x14ac:dyDescent="0.2">
      <c r="A23" s="313" t="s">
        <v>946</v>
      </c>
    </row>
  </sheetData>
  <mergeCells count="6">
    <mergeCell ref="D3:F3"/>
    <mergeCell ref="A2:A4"/>
    <mergeCell ref="B2:G2"/>
    <mergeCell ref="G3:G4"/>
    <mergeCell ref="B3:B4"/>
    <mergeCell ref="C3:C4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0.7109375" style="25" customWidth="1"/>
    <col min="2" max="6" width="9.7109375" style="25" customWidth="1"/>
    <col min="7" max="16384" width="9.140625" style="25"/>
  </cols>
  <sheetData>
    <row r="1" spans="1:8" ht="9" customHeight="1" x14ac:dyDescent="0.2">
      <c r="A1" s="118" t="s">
        <v>1000</v>
      </c>
    </row>
    <row r="2" spans="1:8" ht="12.95" customHeight="1" x14ac:dyDescent="0.2">
      <c r="A2" s="638" t="s">
        <v>220</v>
      </c>
      <c r="B2" s="639" t="s">
        <v>50</v>
      </c>
      <c r="C2" s="639"/>
      <c r="D2" s="639"/>
      <c r="E2" s="639"/>
      <c r="F2" s="640"/>
    </row>
    <row r="3" spans="1:8" ht="12.95" customHeight="1" x14ac:dyDescent="0.2">
      <c r="A3" s="638"/>
      <c r="B3" s="639" t="s">
        <v>51</v>
      </c>
      <c r="C3" s="639" t="s">
        <v>52</v>
      </c>
      <c r="D3" s="639" t="s">
        <v>53</v>
      </c>
      <c r="E3" s="639"/>
      <c r="F3" s="640"/>
    </row>
    <row r="4" spans="1:8" ht="18" customHeight="1" x14ac:dyDescent="0.2">
      <c r="A4" s="638"/>
      <c r="B4" s="639"/>
      <c r="C4" s="639"/>
      <c r="D4" s="385" t="s">
        <v>223</v>
      </c>
      <c r="E4" s="393" t="s">
        <v>55</v>
      </c>
      <c r="F4" s="413" t="s">
        <v>203</v>
      </c>
    </row>
    <row r="5" spans="1:8" ht="9" customHeight="1" x14ac:dyDescent="0.2">
      <c r="A5" s="198">
        <v>2010</v>
      </c>
      <c r="B5" s="201">
        <f>C5+D5</f>
        <v>247466</v>
      </c>
      <c r="C5" s="229">
        <v>29645</v>
      </c>
      <c r="D5" s="201">
        <f>E5+F5</f>
        <v>217821</v>
      </c>
      <c r="E5" s="229">
        <v>19907</v>
      </c>
      <c r="F5" s="229">
        <v>197914</v>
      </c>
    </row>
    <row r="6" spans="1:8" ht="9" customHeight="1" x14ac:dyDescent="0.2">
      <c r="A6" s="198">
        <v>2011</v>
      </c>
      <c r="B6" s="201">
        <f>C6+D6</f>
        <v>451519</v>
      </c>
      <c r="C6" s="229">
        <v>41277</v>
      </c>
      <c r="D6" s="201">
        <f>E6+F6</f>
        <v>410242</v>
      </c>
      <c r="E6" s="229">
        <v>18786</v>
      </c>
      <c r="F6" s="229">
        <v>391456</v>
      </c>
    </row>
    <row r="7" spans="1:8" ht="9" customHeight="1" x14ac:dyDescent="0.2">
      <c r="A7" s="198">
        <v>2012</v>
      </c>
      <c r="B7" s="201">
        <f>C7+D7</f>
        <v>433850</v>
      </c>
      <c r="C7" s="229">
        <v>53251</v>
      </c>
      <c r="D7" s="201">
        <f>E7+F7</f>
        <v>380599</v>
      </c>
      <c r="E7" s="229">
        <v>13595</v>
      </c>
      <c r="F7" s="229">
        <v>367004</v>
      </c>
      <c r="G7" s="106"/>
    </row>
    <row r="8" spans="1:8" ht="9" customHeight="1" x14ac:dyDescent="0.2">
      <c r="A8" s="198">
        <v>2013</v>
      </c>
      <c r="B8" s="201">
        <f>C8+D8</f>
        <v>495829</v>
      </c>
      <c r="C8" s="229">
        <v>49863</v>
      </c>
      <c r="D8" s="201">
        <f>E8+F8</f>
        <v>445966</v>
      </c>
      <c r="E8" s="229">
        <v>20053</v>
      </c>
      <c r="F8" s="229">
        <v>425913</v>
      </c>
      <c r="G8" s="106"/>
      <c r="H8" s="89"/>
    </row>
    <row r="9" spans="1:8" ht="9" customHeight="1" x14ac:dyDescent="0.2">
      <c r="A9" s="387">
        <v>2014</v>
      </c>
      <c r="B9" s="396">
        <f>C9+D9</f>
        <v>581333</v>
      </c>
      <c r="C9" s="414">
        <v>62540</v>
      </c>
      <c r="D9" s="396">
        <f>E9+F9</f>
        <v>518793</v>
      </c>
      <c r="E9" s="414">
        <v>21104</v>
      </c>
      <c r="F9" s="414">
        <v>497689</v>
      </c>
      <c r="G9" s="106"/>
      <c r="H9" s="89"/>
    </row>
    <row r="10" spans="1:8" ht="6.95" customHeight="1" x14ac:dyDescent="0.2">
      <c r="A10" s="313" t="s">
        <v>889</v>
      </c>
    </row>
    <row r="11" spans="1:8" ht="9.4" customHeight="1" x14ac:dyDescent="0.2"/>
    <row r="12" spans="1:8" ht="9.4" customHeight="1" x14ac:dyDescent="0.2">
      <c r="B12" s="129" t="s">
        <v>52</v>
      </c>
      <c r="C12" s="129" t="s">
        <v>542</v>
      </c>
      <c r="D12" s="129" t="s">
        <v>543</v>
      </c>
    </row>
    <row r="13" spans="1:8" ht="9.4" customHeight="1" x14ac:dyDescent="0.2"/>
    <row r="14" spans="1:8" ht="3" customHeight="1" x14ac:dyDescent="0.2"/>
    <row r="15" spans="1:8" ht="9.4" customHeight="1" x14ac:dyDescent="0.2"/>
    <row r="16" spans="1:8" ht="9.4" customHeight="1" x14ac:dyDescent="0.2"/>
    <row r="17" spans="1:1" ht="9.4" customHeight="1" x14ac:dyDescent="0.2"/>
    <row r="18" spans="1:1" ht="9.4" customHeight="1" x14ac:dyDescent="0.2"/>
    <row r="19" spans="1:1" ht="9.4" customHeight="1" x14ac:dyDescent="0.2"/>
    <row r="20" spans="1:1" ht="9.4" customHeight="1" x14ac:dyDescent="0.2"/>
    <row r="21" spans="1:1" ht="9.4" customHeight="1" x14ac:dyDescent="0.2"/>
    <row r="22" spans="1:1" ht="8.1" customHeight="1" x14ac:dyDescent="0.2"/>
    <row r="23" spans="1:1" ht="6.95" customHeight="1" x14ac:dyDescent="0.2">
      <c r="A23" s="313" t="s">
        <v>946</v>
      </c>
    </row>
  </sheetData>
  <mergeCells count="5">
    <mergeCell ref="A2:A4"/>
    <mergeCell ref="B2:F2"/>
    <mergeCell ref="D3:F3"/>
    <mergeCell ref="B3:B4"/>
    <mergeCell ref="C3:C4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5"/>
  <sheetViews>
    <sheetView topLeftCell="A14" zoomScale="200" zoomScaleNormal="200" workbookViewId="0">
      <selection activeCell="A25" sqref="A25:A26"/>
    </sheetView>
  </sheetViews>
  <sheetFormatPr defaultColWidth="9.140625" defaultRowHeight="9" x14ac:dyDescent="0.15"/>
  <cols>
    <col min="1" max="1" width="10.7109375" style="22" customWidth="1"/>
    <col min="2" max="6" width="9.7109375" style="22" customWidth="1"/>
    <col min="7" max="16384" width="9.140625" style="22"/>
  </cols>
  <sheetData>
    <row r="1" spans="1:8" s="25" customFormat="1" ht="9" customHeight="1" x14ac:dyDescent="0.2">
      <c r="A1" s="118" t="s">
        <v>1001</v>
      </c>
      <c r="B1" s="118"/>
      <c r="C1" s="118"/>
      <c r="D1" s="118"/>
    </row>
    <row r="2" spans="1:8" s="25" customFormat="1" ht="12.95" customHeight="1" x14ac:dyDescent="0.2">
      <c r="A2" s="638" t="s">
        <v>651</v>
      </c>
      <c r="B2" s="639" t="s">
        <v>652</v>
      </c>
      <c r="C2" s="639"/>
      <c r="D2" s="639"/>
      <c r="E2" s="639"/>
      <c r="F2" s="640"/>
    </row>
    <row r="3" spans="1:8" s="25" customFormat="1" ht="12.95" customHeight="1" x14ac:dyDescent="0.2">
      <c r="A3" s="638"/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8" s="24" customFormat="1" ht="9" customHeight="1" x14ac:dyDescent="0.2">
      <c r="A4" s="518" t="s">
        <v>223</v>
      </c>
      <c r="B4" s="529">
        <f>SUM(B5:B16)</f>
        <v>971015</v>
      </c>
      <c r="C4" s="529">
        <f>SUM(C5:C16)</f>
        <v>1371547</v>
      </c>
      <c r="D4" s="529">
        <f>SUM(D5:D16)</f>
        <v>1014421</v>
      </c>
      <c r="E4" s="529">
        <f>SUM(E5:E16)</f>
        <v>742270</v>
      </c>
      <c r="F4" s="529">
        <f>SUM(F5:F16)</f>
        <v>629474.40800000005</v>
      </c>
      <c r="H4" s="136"/>
    </row>
    <row r="5" spans="1:8" s="25" customFormat="1" ht="9" customHeight="1" x14ac:dyDescent="0.15">
      <c r="A5" s="208" t="s">
        <v>653</v>
      </c>
      <c r="B5" s="240">
        <v>106942</v>
      </c>
      <c r="C5" s="240">
        <v>167307</v>
      </c>
      <c r="D5" s="240">
        <v>223141</v>
      </c>
      <c r="E5" s="240">
        <v>177101</v>
      </c>
      <c r="F5" s="261">
        <v>78756.183000000005</v>
      </c>
      <c r="H5" s="137"/>
    </row>
    <row r="6" spans="1:8" s="25" customFormat="1" ht="9" customHeight="1" x14ac:dyDescent="0.15">
      <c r="A6" s="208" t="s">
        <v>654</v>
      </c>
      <c r="B6" s="240">
        <v>164098</v>
      </c>
      <c r="C6" s="240">
        <v>140820</v>
      </c>
      <c r="D6" s="240">
        <v>177252</v>
      </c>
      <c r="E6" s="240">
        <v>133560</v>
      </c>
      <c r="F6" s="261">
        <v>101860.723</v>
      </c>
      <c r="H6" s="137"/>
    </row>
    <row r="7" spans="1:8" s="25" customFormat="1" ht="9" customHeight="1" x14ac:dyDescent="0.15">
      <c r="A7" s="208" t="s">
        <v>655</v>
      </c>
      <c r="B7" s="240">
        <v>102829</v>
      </c>
      <c r="C7" s="240">
        <v>254214</v>
      </c>
      <c r="D7" s="240">
        <v>90035</v>
      </c>
      <c r="E7" s="240">
        <v>106694</v>
      </c>
      <c r="F7" s="261">
        <v>64069.453000000001</v>
      </c>
      <c r="H7" s="137"/>
    </row>
    <row r="8" spans="1:8" s="25" customFormat="1" ht="9" customHeight="1" x14ac:dyDescent="0.15">
      <c r="A8" s="208" t="s">
        <v>656</v>
      </c>
      <c r="B8" s="240">
        <v>70491</v>
      </c>
      <c r="C8" s="240">
        <v>177386</v>
      </c>
      <c r="D8" s="240">
        <v>142464</v>
      </c>
      <c r="E8" s="240">
        <v>127279</v>
      </c>
      <c r="F8" s="261">
        <v>56241.629000000001</v>
      </c>
      <c r="H8" s="137"/>
    </row>
    <row r="9" spans="1:8" s="25" customFormat="1" ht="9" customHeight="1" x14ac:dyDescent="0.15">
      <c r="A9" s="208" t="s">
        <v>657</v>
      </c>
      <c r="B9" s="240">
        <v>79743</v>
      </c>
      <c r="C9" s="240">
        <v>49536</v>
      </c>
      <c r="D9" s="240">
        <v>48621</v>
      </c>
      <c r="E9" s="240">
        <v>54108</v>
      </c>
      <c r="F9" s="261">
        <v>64585.675000000003</v>
      </c>
    </row>
    <row r="10" spans="1:8" s="25" customFormat="1" ht="9" customHeight="1" x14ac:dyDescent="0.15">
      <c r="A10" s="208" t="s">
        <v>658</v>
      </c>
      <c r="B10" s="240">
        <v>23326</v>
      </c>
      <c r="C10" s="240">
        <v>11088</v>
      </c>
      <c r="D10" s="240">
        <v>16060</v>
      </c>
      <c r="E10" s="240">
        <v>574</v>
      </c>
      <c r="F10" s="261">
        <v>16707.053</v>
      </c>
    </row>
    <row r="11" spans="1:8" s="25" customFormat="1" ht="9" customHeight="1" x14ac:dyDescent="0.15">
      <c r="A11" s="208" t="s">
        <v>659</v>
      </c>
      <c r="B11" s="240">
        <v>9809</v>
      </c>
      <c r="C11" s="240">
        <v>20809</v>
      </c>
      <c r="D11" s="240">
        <v>2220</v>
      </c>
      <c r="E11" s="240">
        <v>433</v>
      </c>
      <c r="F11" s="261">
        <v>36955.269999999997</v>
      </c>
    </row>
    <row r="12" spans="1:8" s="25" customFormat="1" ht="9" customHeight="1" x14ac:dyDescent="0.15">
      <c r="A12" s="208" t="s">
        <v>660</v>
      </c>
      <c r="B12" s="240">
        <v>13619</v>
      </c>
      <c r="C12" s="240">
        <v>759</v>
      </c>
      <c r="D12" s="240">
        <v>1049</v>
      </c>
      <c r="E12" s="240">
        <v>417</v>
      </c>
      <c r="F12" s="261">
        <v>5420.94</v>
      </c>
    </row>
    <row r="13" spans="1:8" s="25" customFormat="1" ht="9" customHeight="1" x14ac:dyDescent="0.15">
      <c r="A13" s="208" t="s">
        <v>661</v>
      </c>
      <c r="B13" s="240">
        <v>16922</v>
      </c>
      <c r="C13" s="240">
        <v>3271</v>
      </c>
      <c r="D13" s="240">
        <v>1552</v>
      </c>
      <c r="E13" s="240">
        <v>1874</v>
      </c>
      <c r="F13" s="261">
        <v>3653.8130000000001</v>
      </c>
    </row>
    <row r="14" spans="1:8" s="25" customFormat="1" ht="9" customHeight="1" x14ac:dyDescent="0.15">
      <c r="A14" s="208" t="s">
        <v>662</v>
      </c>
      <c r="B14" s="240">
        <v>48247</v>
      </c>
      <c r="C14" s="240">
        <v>164887</v>
      </c>
      <c r="D14" s="240">
        <v>84232</v>
      </c>
      <c r="E14" s="240">
        <v>15742</v>
      </c>
      <c r="F14" s="261">
        <v>28936.685000000001</v>
      </c>
    </row>
    <row r="15" spans="1:8" s="25" customFormat="1" ht="9" customHeight="1" x14ac:dyDescent="0.15">
      <c r="A15" s="208" t="s">
        <v>663</v>
      </c>
      <c r="B15" s="240">
        <v>168800</v>
      </c>
      <c r="C15" s="240">
        <v>157793</v>
      </c>
      <c r="D15" s="240">
        <v>130531</v>
      </c>
      <c r="E15" s="240">
        <v>19469</v>
      </c>
      <c r="F15" s="261">
        <v>57512.464</v>
      </c>
    </row>
    <row r="16" spans="1:8" s="25" customFormat="1" ht="9" customHeight="1" x14ac:dyDescent="0.2">
      <c r="A16" s="391" t="s">
        <v>664</v>
      </c>
      <c r="B16" s="416">
        <v>166189</v>
      </c>
      <c r="C16" s="416">
        <v>223677</v>
      </c>
      <c r="D16" s="416">
        <v>97264</v>
      </c>
      <c r="E16" s="416">
        <v>105019</v>
      </c>
      <c r="F16" s="416">
        <v>114774.52</v>
      </c>
    </row>
    <row r="17" spans="1:8" s="25" customFormat="1" ht="6" customHeight="1" x14ac:dyDescent="0.2">
      <c r="A17" s="313" t="s">
        <v>889</v>
      </c>
    </row>
    <row r="18" spans="1:8" s="156" customFormat="1" ht="9" customHeight="1" x14ac:dyDescent="0.2">
      <c r="A18" s="248"/>
      <c r="B18" s="128"/>
      <c r="C18" s="128"/>
      <c r="D18" s="128"/>
    </row>
    <row r="19" spans="1:8" s="156" customFormat="1" ht="9" customHeight="1" x14ac:dyDescent="0.2">
      <c r="A19" s="197"/>
      <c r="B19" s="128"/>
      <c r="C19" s="128"/>
      <c r="D19" s="128"/>
    </row>
    <row r="20" spans="1:8" s="25" customFormat="1" ht="9" customHeight="1" x14ac:dyDescent="0.2">
      <c r="A20" s="30"/>
      <c r="B20" s="24"/>
      <c r="C20" s="24"/>
      <c r="D20" s="24"/>
    </row>
    <row r="21" spans="1:8" ht="9" customHeight="1" x14ac:dyDescent="0.15"/>
    <row r="22" spans="1:8" ht="9" customHeight="1" x14ac:dyDescent="0.15"/>
    <row r="23" spans="1:8" ht="9" customHeight="1" x14ac:dyDescent="0.15"/>
    <row r="24" spans="1:8" ht="9" customHeight="1" x14ac:dyDescent="0.15">
      <c r="A24" s="118" t="s">
        <v>1002</v>
      </c>
      <c r="B24" s="118"/>
      <c r="C24" s="118"/>
      <c r="D24" s="118"/>
      <c r="E24" s="25"/>
      <c r="F24" s="25"/>
    </row>
    <row r="25" spans="1:8" ht="12.95" customHeight="1" x14ac:dyDescent="0.15">
      <c r="A25" s="638" t="s">
        <v>651</v>
      </c>
      <c r="B25" s="639" t="s">
        <v>665</v>
      </c>
      <c r="C25" s="639"/>
      <c r="D25" s="639"/>
      <c r="E25" s="639"/>
      <c r="F25" s="640"/>
    </row>
    <row r="26" spans="1:8" ht="12.95" customHeight="1" x14ac:dyDescent="0.2">
      <c r="A26" s="638"/>
      <c r="B26" s="385">
        <v>2010</v>
      </c>
      <c r="C26" s="385">
        <v>2011</v>
      </c>
      <c r="D26" s="385">
        <v>2012</v>
      </c>
      <c r="E26" s="385">
        <v>2013</v>
      </c>
      <c r="F26" s="386">
        <v>2014</v>
      </c>
      <c r="H26" s="138"/>
    </row>
    <row r="27" spans="1:8" ht="9" customHeight="1" x14ac:dyDescent="0.2">
      <c r="A27" s="518" t="s">
        <v>223</v>
      </c>
      <c r="B27" s="529">
        <f>SUM(B28:B39)</f>
        <v>247466</v>
      </c>
      <c r="C27" s="529">
        <f>SUM(C28:C39)</f>
        <v>451519</v>
      </c>
      <c r="D27" s="529">
        <f>SUM(D28:D39)</f>
        <v>433850</v>
      </c>
      <c r="E27" s="529">
        <f>SUM(E28:E39)</f>
        <v>495829</v>
      </c>
      <c r="F27" s="529">
        <f>SUM(F28:F39)</f>
        <v>581333.12600000005</v>
      </c>
      <c r="H27" s="138"/>
    </row>
    <row r="28" spans="1:8" ht="9" customHeight="1" x14ac:dyDescent="0.2">
      <c r="A28" s="208" t="s">
        <v>653</v>
      </c>
      <c r="B28" s="240">
        <v>12650</v>
      </c>
      <c r="C28" s="240">
        <v>35254</v>
      </c>
      <c r="D28" s="240">
        <v>31430</v>
      </c>
      <c r="E28" s="240">
        <v>44234</v>
      </c>
      <c r="F28" s="600">
        <v>52849.781000000003</v>
      </c>
      <c r="H28" s="138"/>
    </row>
    <row r="29" spans="1:8" ht="9" customHeight="1" x14ac:dyDescent="0.2">
      <c r="A29" s="208" t="s">
        <v>654</v>
      </c>
      <c r="B29" s="240">
        <v>14408</v>
      </c>
      <c r="C29" s="240">
        <v>23746</v>
      </c>
      <c r="D29" s="240">
        <v>40860</v>
      </c>
      <c r="E29" s="240">
        <v>26444</v>
      </c>
      <c r="F29" s="600">
        <v>36910.152999999998</v>
      </c>
      <c r="H29" s="139"/>
    </row>
    <row r="30" spans="1:8" ht="9" customHeight="1" x14ac:dyDescent="0.2">
      <c r="A30" s="208" t="s">
        <v>655</v>
      </c>
      <c r="B30" s="240">
        <v>15061</v>
      </c>
      <c r="C30" s="240">
        <v>31352</v>
      </c>
      <c r="D30" s="240">
        <v>48498</v>
      </c>
      <c r="E30" s="240">
        <v>31762</v>
      </c>
      <c r="F30" s="600">
        <v>39808.678999999996</v>
      </c>
      <c r="H30" s="138"/>
    </row>
    <row r="31" spans="1:8" ht="9" customHeight="1" x14ac:dyDescent="0.15">
      <c r="A31" s="208" t="s">
        <v>656</v>
      </c>
      <c r="B31" s="240">
        <v>16205</v>
      </c>
      <c r="C31" s="240">
        <v>31895</v>
      </c>
      <c r="D31" s="240">
        <v>49081</v>
      </c>
      <c r="E31" s="240">
        <v>30543</v>
      </c>
      <c r="F31" s="600">
        <v>33207.421999999999</v>
      </c>
    </row>
    <row r="32" spans="1:8" ht="9" customHeight="1" x14ac:dyDescent="0.15">
      <c r="A32" s="208" t="s">
        <v>657</v>
      </c>
      <c r="B32" s="240">
        <v>12316</v>
      </c>
      <c r="C32" s="240">
        <v>45801</v>
      </c>
      <c r="D32" s="240">
        <v>23532</v>
      </c>
      <c r="E32" s="240">
        <v>35918</v>
      </c>
      <c r="F32" s="600">
        <v>59380.406000000003</v>
      </c>
    </row>
    <row r="33" spans="1:6" ht="9" customHeight="1" x14ac:dyDescent="0.15">
      <c r="A33" s="208" t="s">
        <v>658</v>
      </c>
      <c r="B33" s="240">
        <v>52500</v>
      </c>
      <c r="C33" s="240">
        <v>36745</v>
      </c>
      <c r="D33" s="240">
        <v>29002</v>
      </c>
      <c r="E33" s="240">
        <v>32389</v>
      </c>
      <c r="F33" s="600">
        <v>31745.946</v>
      </c>
    </row>
    <row r="34" spans="1:6" ht="9" customHeight="1" x14ac:dyDescent="0.15">
      <c r="A34" s="208" t="s">
        <v>659</v>
      </c>
      <c r="B34" s="240">
        <v>21408</v>
      </c>
      <c r="C34" s="240">
        <v>33127</v>
      </c>
      <c r="D34" s="240">
        <v>25404</v>
      </c>
      <c r="E34" s="240">
        <v>34885</v>
      </c>
      <c r="F34" s="600">
        <v>41026.254999999997</v>
      </c>
    </row>
    <row r="35" spans="1:6" ht="9" customHeight="1" x14ac:dyDescent="0.15">
      <c r="A35" s="208" t="s">
        <v>660</v>
      </c>
      <c r="B35" s="240">
        <v>16230</v>
      </c>
      <c r="C35" s="240">
        <v>29782</v>
      </c>
      <c r="D35" s="240">
        <v>30681</v>
      </c>
      <c r="E35" s="240">
        <v>39205</v>
      </c>
      <c r="F35" s="600">
        <v>51452.194000000003</v>
      </c>
    </row>
    <row r="36" spans="1:6" ht="9" customHeight="1" x14ac:dyDescent="0.15">
      <c r="A36" s="208" t="s">
        <v>661</v>
      </c>
      <c r="B36" s="240">
        <v>13309</v>
      </c>
      <c r="C36" s="240">
        <v>28201</v>
      </c>
      <c r="D36" s="240">
        <v>21689</v>
      </c>
      <c r="E36" s="240">
        <v>38332</v>
      </c>
      <c r="F36" s="600">
        <v>47806.468000000001</v>
      </c>
    </row>
    <row r="37" spans="1:6" ht="9" customHeight="1" x14ac:dyDescent="0.15">
      <c r="A37" s="208" t="s">
        <v>662</v>
      </c>
      <c r="B37" s="240">
        <v>12924</v>
      </c>
      <c r="C37" s="240">
        <v>46736</v>
      </c>
      <c r="D37" s="240">
        <v>42821</v>
      </c>
      <c r="E37" s="240">
        <v>58304</v>
      </c>
      <c r="F37" s="600">
        <v>54957.220999999998</v>
      </c>
    </row>
    <row r="38" spans="1:6" ht="9" customHeight="1" x14ac:dyDescent="0.15">
      <c r="A38" s="208" t="s">
        <v>663</v>
      </c>
      <c r="B38" s="240">
        <v>23636</v>
      </c>
      <c r="C38" s="240">
        <v>48061</v>
      </c>
      <c r="D38" s="240">
        <v>40826</v>
      </c>
      <c r="E38" s="240">
        <v>47424</v>
      </c>
      <c r="F38" s="600">
        <v>60579.332999999999</v>
      </c>
    </row>
    <row r="39" spans="1:6" ht="9" customHeight="1" x14ac:dyDescent="0.15">
      <c r="A39" s="391" t="s">
        <v>664</v>
      </c>
      <c r="B39" s="416">
        <v>36819</v>
      </c>
      <c r="C39" s="416">
        <v>60819</v>
      </c>
      <c r="D39" s="416">
        <v>50026</v>
      </c>
      <c r="E39" s="416">
        <v>76389</v>
      </c>
      <c r="F39" s="416">
        <v>71609.267999999996</v>
      </c>
    </row>
    <row r="40" spans="1:6" s="25" customFormat="1" ht="6" customHeight="1" x14ac:dyDescent="0.2">
      <c r="A40" s="313" t="s">
        <v>889</v>
      </c>
    </row>
    <row r="41" spans="1:6" s="156" customFormat="1" ht="9" customHeight="1" x14ac:dyDescent="0.2">
      <c r="A41" s="248"/>
      <c r="B41" s="128"/>
      <c r="C41" s="128"/>
      <c r="D41" s="128"/>
    </row>
    <row r="42" spans="1:6" ht="9" customHeight="1" x14ac:dyDescent="0.15"/>
    <row r="43" spans="1:6" ht="9" customHeight="1" x14ac:dyDescent="0.15"/>
    <row r="44" spans="1:6" ht="9" customHeight="1" x14ac:dyDescent="0.15"/>
    <row r="45" spans="1:6" ht="9" customHeight="1" x14ac:dyDescent="0.15"/>
    <row r="46" spans="1:6" ht="9" customHeight="1" x14ac:dyDescent="0.15"/>
    <row r="47" spans="1:6" ht="9" customHeight="1" x14ac:dyDescent="0.15">
      <c r="A47" s="118" t="s">
        <v>1003</v>
      </c>
      <c r="B47" s="118"/>
      <c r="C47" s="118"/>
    </row>
    <row r="48" spans="1:6" ht="12.95" customHeight="1" x14ac:dyDescent="0.15">
      <c r="A48" s="638" t="s">
        <v>651</v>
      </c>
      <c r="B48" s="639" t="s">
        <v>923</v>
      </c>
      <c r="C48" s="639"/>
      <c r="D48" s="639"/>
      <c r="E48" s="639"/>
      <c r="F48" s="640"/>
    </row>
    <row r="49" spans="1:6" ht="12.95" customHeight="1" x14ac:dyDescent="0.15">
      <c r="A49" s="638"/>
      <c r="B49" s="385">
        <v>2010</v>
      </c>
      <c r="C49" s="385">
        <v>2011</v>
      </c>
      <c r="D49" s="385">
        <v>2012</v>
      </c>
      <c r="E49" s="385">
        <v>2013</v>
      </c>
      <c r="F49" s="386">
        <v>2014</v>
      </c>
    </row>
    <row r="50" spans="1:6" ht="9" customHeight="1" x14ac:dyDescent="0.15">
      <c r="A50" s="518" t="s">
        <v>223</v>
      </c>
      <c r="B50" s="529">
        <f>SUM(B51:B62)</f>
        <v>723549</v>
      </c>
      <c r="C50" s="529">
        <f>SUM(C51:C62)</f>
        <v>920028</v>
      </c>
      <c r="D50" s="529">
        <f>SUM(D51:D62)</f>
        <v>580571</v>
      </c>
      <c r="E50" s="529">
        <f>SUM(E51:E62)</f>
        <v>246441</v>
      </c>
      <c r="F50" s="529">
        <f>SUM(F51:F62)</f>
        <v>48141.282000000021</v>
      </c>
    </row>
    <row r="51" spans="1:6" ht="9" customHeight="1" x14ac:dyDescent="0.15">
      <c r="A51" s="208" t="s">
        <v>653</v>
      </c>
      <c r="B51" s="200">
        <f t="shared" ref="B51:F62" si="0">B5-B28</f>
        <v>94292</v>
      </c>
      <c r="C51" s="200">
        <f t="shared" si="0"/>
        <v>132053</v>
      </c>
      <c r="D51" s="200">
        <f t="shared" si="0"/>
        <v>191711</v>
      </c>
      <c r="E51" s="200">
        <f t="shared" si="0"/>
        <v>132867</v>
      </c>
      <c r="F51" s="200">
        <f t="shared" si="0"/>
        <v>25906.402000000002</v>
      </c>
    </row>
    <row r="52" spans="1:6" ht="9" customHeight="1" x14ac:dyDescent="0.15">
      <c r="A52" s="208" t="s">
        <v>654</v>
      </c>
      <c r="B52" s="200">
        <f t="shared" si="0"/>
        <v>149690</v>
      </c>
      <c r="C52" s="200">
        <f t="shared" si="0"/>
        <v>117074</v>
      </c>
      <c r="D52" s="200">
        <f t="shared" si="0"/>
        <v>136392</v>
      </c>
      <c r="E52" s="200">
        <f t="shared" si="0"/>
        <v>107116</v>
      </c>
      <c r="F52" s="200">
        <f t="shared" si="0"/>
        <v>64950.57</v>
      </c>
    </row>
    <row r="53" spans="1:6" ht="9" customHeight="1" x14ac:dyDescent="0.15">
      <c r="A53" s="208" t="s">
        <v>655</v>
      </c>
      <c r="B53" s="200">
        <f t="shared" si="0"/>
        <v>87768</v>
      </c>
      <c r="C53" s="200">
        <f t="shared" si="0"/>
        <v>222862</v>
      </c>
      <c r="D53" s="200">
        <f t="shared" si="0"/>
        <v>41537</v>
      </c>
      <c r="E53" s="200">
        <f t="shared" si="0"/>
        <v>74932</v>
      </c>
      <c r="F53" s="200">
        <f t="shared" si="0"/>
        <v>24260.774000000005</v>
      </c>
    </row>
    <row r="54" spans="1:6" ht="9" customHeight="1" x14ac:dyDescent="0.15">
      <c r="A54" s="208" t="s">
        <v>656</v>
      </c>
      <c r="B54" s="200">
        <f t="shared" si="0"/>
        <v>54286</v>
      </c>
      <c r="C54" s="200">
        <f t="shared" si="0"/>
        <v>145491</v>
      </c>
      <c r="D54" s="200">
        <f t="shared" si="0"/>
        <v>93383</v>
      </c>
      <c r="E54" s="200">
        <f t="shared" si="0"/>
        <v>96736</v>
      </c>
      <c r="F54" s="200">
        <f t="shared" si="0"/>
        <v>23034.207000000002</v>
      </c>
    </row>
    <row r="55" spans="1:6" ht="9" customHeight="1" x14ac:dyDescent="0.15">
      <c r="A55" s="208" t="s">
        <v>657</v>
      </c>
      <c r="B55" s="200">
        <f t="shared" si="0"/>
        <v>67427</v>
      </c>
      <c r="C55" s="200">
        <f t="shared" si="0"/>
        <v>3735</v>
      </c>
      <c r="D55" s="200">
        <f t="shared" si="0"/>
        <v>25089</v>
      </c>
      <c r="E55" s="200">
        <f t="shared" si="0"/>
        <v>18190</v>
      </c>
      <c r="F55" s="200">
        <f t="shared" si="0"/>
        <v>5205.2690000000002</v>
      </c>
    </row>
    <row r="56" spans="1:6" ht="9" customHeight="1" x14ac:dyDescent="0.15">
      <c r="A56" s="208" t="s">
        <v>658</v>
      </c>
      <c r="B56" s="200">
        <f t="shared" si="0"/>
        <v>-29174</v>
      </c>
      <c r="C56" s="200">
        <f t="shared" si="0"/>
        <v>-25657</v>
      </c>
      <c r="D56" s="200">
        <f t="shared" si="0"/>
        <v>-12942</v>
      </c>
      <c r="E56" s="200">
        <f t="shared" si="0"/>
        <v>-31815</v>
      </c>
      <c r="F56" s="200">
        <f t="shared" si="0"/>
        <v>-15038.893</v>
      </c>
    </row>
    <row r="57" spans="1:6" ht="9" customHeight="1" x14ac:dyDescent="0.15">
      <c r="A57" s="208" t="s">
        <v>659</v>
      </c>
      <c r="B57" s="200">
        <f t="shared" si="0"/>
        <v>-11599</v>
      </c>
      <c r="C57" s="200">
        <f t="shared" si="0"/>
        <v>-12318</v>
      </c>
      <c r="D57" s="200">
        <f t="shared" si="0"/>
        <v>-23184</v>
      </c>
      <c r="E57" s="200">
        <f t="shared" si="0"/>
        <v>-34452</v>
      </c>
      <c r="F57" s="200">
        <f t="shared" si="0"/>
        <v>-4070.9850000000006</v>
      </c>
    </row>
    <row r="58" spans="1:6" ht="9" customHeight="1" x14ac:dyDescent="0.15">
      <c r="A58" s="208" t="s">
        <v>660</v>
      </c>
      <c r="B58" s="200">
        <f t="shared" si="0"/>
        <v>-2611</v>
      </c>
      <c r="C58" s="200">
        <f t="shared" si="0"/>
        <v>-29023</v>
      </c>
      <c r="D58" s="200">
        <f t="shared" si="0"/>
        <v>-29632</v>
      </c>
      <c r="E58" s="200">
        <f t="shared" si="0"/>
        <v>-38788</v>
      </c>
      <c r="F58" s="200">
        <f t="shared" si="0"/>
        <v>-46031.254000000001</v>
      </c>
    </row>
    <row r="59" spans="1:6" ht="9" customHeight="1" x14ac:dyDescent="0.15">
      <c r="A59" s="208" t="s">
        <v>661</v>
      </c>
      <c r="B59" s="200">
        <f t="shared" si="0"/>
        <v>3613</v>
      </c>
      <c r="C59" s="200">
        <f t="shared" si="0"/>
        <v>-24930</v>
      </c>
      <c r="D59" s="200">
        <f t="shared" si="0"/>
        <v>-20137</v>
      </c>
      <c r="E59" s="200">
        <f t="shared" si="0"/>
        <v>-36458</v>
      </c>
      <c r="F59" s="200">
        <f t="shared" si="0"/>
        <v>-44152.654999999999</v>
      </c>
    </row>
    <row r="60" spans="1:6" ht="9" customHeight="1" x14ac:dyDescent="0.15">
      <c r="A60" s="208" t="s">
        <v>662</v>
      </c>
      <c r="B60" s="200">
        <f t="shared" si="0"/>
        <v>35323</v>
      </c>
      <c r="C60" s="200">
        <f t="shared" si="0"/>
        <v>118151</v>
      </c>
      <c r="D60" s="200">
        <f t="shared" si="0"/>
        <v>41411</v>
      </c>
      <c r="E60" s="200">
        <f t="shared" si="0"/>
        <v>-42562</v>
      </c>
      <c r="F60" s="200">
        <f t="shared" si="0"/>
        <v>-26020.535999999996</v>
      </c>
    </row>
    <row r="61" spans="1:6" ht="9" customHeight="1" x14ac:dyDescent="0.15">
      <c r="A61" s="208" t="s">
        <v>663</v>
      </c>
      <c r="B61" s="200">
        <f t="shared" si="0"/>
        <v>145164</v>
      </c>
      <c r="C61" s="200">
        <f t="shared" si="0"/>
        <v>109732</v>
      </c>
      <c r="D61" s="200">
        <f t="shared" si="0"/>
        <v>89705</v>
      </c>
      <c r="E61" s="200">
        <f t="shared" si="0"/>
        <v>-27955</v>
      </c>
      <c r="F61" s="200">
        <f t="shared" si="0"/>
        <v>-3066.8689999999988</v>
      </c>
    </row>
    <row r="62" spans="1:6" ht="9" customHeight="1" x14ac:dyDescent="0.15">
      <c r="A62" s="391" t="s">
        <v>664</v>
      </c>
      <c r="B62" s="394">
        <f t="shared" si="0"/>
        <v>129370</v>
      </c>
      <c r="C62" s="394">
        <f t="shared" si="0"/>
        <v>162858</v>
      </c>
      <c r="D62" s="394">
        <f t="shared" si="0"/>
        <v>47238</v>
      </c>
      <c r="E62" s="394">
        <f t="shared" si="0"/>
        <v>28630</v>
      </c>
      <c r="F62" s="394">
        <f t="shared" si="0"/>
        <v>43165.252000000008</v>
      </c>
    </row>
    <row r="63" spans="1:6" s="25" customFormat="1" ht="6.95" customHeight="1" x14ac:dyDescent="0.2">
      <c r="A63" s="313" t="s">
        <v>889</v>
      </c>
    </row>
    <row r="64" spans="1:6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</sheetData>
  <mergeCells count="6">
    <mergeCell ref="B2:F2"/>
    <mergeCell ref="A2:A3"/>
    <mergeCell ref="B48:F48"/>
    <mergeCell ref="B25:F25"/>
    <mergeCell ref="A25:A26"/>
    <mergeCell ref="A48:A49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24.42578125" style="25" customWidth="1"/>
    <col min="2" max="2" width="34.85546875" style="25" customWidth="1"/>
    <col min="3" max="16384" width="9.140625" style="25"/>
  </cols>
  <sheetData>
    <row r="1" spans="1:2" ht="9" customHeight="1" x14ac:dyDescent="0.2">
      <c r="A1" s="118" t="s">
        <v>1004</v>
      </c>
    </row>
    <row r="2" spans="1:2" ht="12.95" customHeight="1" x14ac:dyDescent="0.2">
      <c r="A2" s="388" t="s">
        <v>220</v>
      </c>
      <c r="B2" s="386" t="s">
        <v>56</v>
      </c>
    </row>
    <row r="3" spans="1:2" ht="9" customHeight="1" x14ac:dyDescent="0.2">
      <c r="A3" s="198">
        <v>2009</v>
      </c>
      <c r="B3" s="204">
        <v>473721</v>
      </c>
    </row>
    <row r="4" spans="1:2" ht="9" customHeight="1" x14ac:dyDescent="0.2">
      <c r="A4" s="198">
        <v>2010</v>
      </c>
      <c r="B4" s="204">
        <v>583772</v>
      </c>
    </row>
    <row r="5" spans="1:2" ht="9" customHeight="1" x14ac:dyDescent="0.2">
      <c r="A5" s="198">
        <v>2011</v>
      </c>
      <c r="B5" s="204">
        <v>733573</v>
      </c>
    </row>
    <row r="6" spans="1:2" ht="9" customHeight="1" x14ac:dyDescent="0.2">
      <c r="A6" s="198">
        <v>2012</v>
      </c>
      <c r="B6" s="204">
        <v>827134</v>
      </c>
    </row>
    <row r="7" spans="1:2" ht="9" customHeight="1" x14ac:dyDescent="0.2">
      <c r="A7" s="387">
        <v>2013</v>
      </c>
      <c r="B7" s="410">
        <v>805834</v>
      </c>
    </row>
    <row r="8" spans="1:2" ht="6.95" customHeight="1" x14ac:dyDescent="0.2">
      <c r="A8" s="313" t="s">
        <v>884</v>
      </c>
    </row>
    <row r="24" spans="1:1" ht="6.95" customHeight="1" x14ac:dyDescent="0.2">
      <c r="A24" s="313" t="s">
        <v>945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6.140625" style="25" customWidth="1"/>
    <col min="2" max="5" width="10.7109375" style="25" customWidth="1"/>
    <col min="6" max="16384" width="9.140625" style="25"/>
  </cols>
  <sheetData>
    <row r="1" spans="1:5" ht="9.9499999999999993" customHeight="1" x14ac:dyDescent="0.2">
      <c r="A1" s="1" t="s">
        <v>198</v>
      </c>
    </row>
    <row r="2" spans="1:5" ht="12.95" customHeight="1" x14ac:dyDescent="0.2">
      <c r="A2" s="341" t="s">
        <v>182</v>
      </c>
      <c r="B2" s="342" t="s">
        <v>165</v>
      </c>
      <c r="C2" s="342" t="s">
        <v>166</v>
      </c>
      <c r="D2" s="342" t="s">
        <v>167</v>
      </c>
      <c r="E2" s="343" t="s">
        <v>168</v>
      </c>
    </row>
    <row r="3" spans="1:5" ht="9.6" customHeight="1" x14ac:dyDescent="0.2">
      <c r="A3" s="339" t="s">
        <v>177</v>
      </c>
      <c r="B3" s="216" t="s">
        <v>169</v>
      </c>
      <c r="C3" s="216" t="s">
        <v>170</v>
      </c>
      <c r="D3" s="216" t="s">
        <v>171</v>
      </c>
      <c r="E3" s="216" t="s">
        <v>172</v>
      </c>
    </row>
    <row r="4" spans="1:5" ht="9.6" customHeight="1" x14ac:dyDescent="0.2">
      <c r="A4" s="344" t="s">
        <v>178</v>
      </c>
      <c r="B4" s="345" t="s">
        <v>173</v>
      </c>
      <c r="C4" s="345" t="s">
        <v>174</v>
      </c>
      <c r="D4" s="345" t="s">
        <v>175</v>
      </c>
      <c r="E4" s="345" t="s">
        <v>176</v>
      </c>
    </row>
    <row r="5" spans="1:5" ht="6.95" customHeight="1" x14ac:dyDescent="0.2">
      <c r="A5" s="313" t="s">
        <v>876</v>
      </c>
    </row>
    <row r="6" spans="1:5" ht="14.1" customHeight="1" x14ac:dyDescent="0.2"/>
    <row r="7" spans="1:5" ht="9.9499999999999993" customHeight="1" x14ac:dyDescent="0.2">
      <c r="A7" s="1" t="s">
        <v>200</v>
      </c>
    </row>
    <row r="8" spans="1:5" ht="9.9499999999999993" customHeight="1" x14ac:dyDescent="0.2">
      <c r="A8" s="99" t="s">
        <v>205</v>
      </c>
    </row>
    <row r="9" spans="1:5" ht="12.95" customHeight="1" x14ac:dyDescent="0.2">
      <c r="A9" s="615" t="s">
        <v>181</v>
      </c>
      <c r="B9" s="616"/>
      <c r="C9" s="616"/>
      <c r="D9" s="616"/>
      <c r="E9" s="617"/>
    </row>
    <row r="10" spans="1:5" ht="12.95" customHeight="1" x14ac:dyDescent="0.2">
      <c r="A10" s="341" t="s">
        <v>165</v>
      </c>
      <c r="B10" s="342" t="s">
        <v>166</v>
      </c>
      <c r="C10" s="342" t="s">
        <v>167</v>
      </c>
      <c r="D10" s="342" t="s">
        <v>199</v>
      </c>
      <c r="E10" s="343" t="s">
        <v>179</v>
      </c>
    </row>
    <row r="11" spans="1:5" s="26" customFormat="1" ht="11.1" customHeight="1" x14ac:dyDescent="0.2">
      <c r="A11" s="346" t="s">
        <v>209</v>
      </c>
      <c r="B11" s="346" t="s">
        <v>210</v>
      </c>
      <c r="C11" s="346" t="s">
        <v>211</v>
      </c>
      <c r="D11" s="346" t="s">
        <v>209</v>
      </c>
      <c r="E11" s="346" t="s">
        <v>180</v>
      </c>
    </row>
    <row r="12" spans="1:5" ht="6.95" customHeight="1" x14ac:dyDescent="0.2">
      <c r="A12" s="313" t="s">
        <v>876</v>
      </c>
    </row>
    <row r="13" spans="1:5" ht="6.95" customHeight="1" x14ac:dyDescent="0.2">
      <c r="A13" s="313" t="s">
        <v>865</v>
      </c>
    </row>
    <row r="14" spans="1:5" ht="14.1" customHeight="1" x14ac:dyDescent="0.2"/>
    <row r="15" spans="1:5" ht="9.9499999999999993" customHeight="1" x14ac:dyDescent="0.2">
      <c r="A15" s="1" t="s">
        <v>201</v>
      </c>
    </row>
    <row r="16" spans="1:5" ht="9.9499999999999993" customHeight="1" x14ac:dyDescent="0.2">
      <c r="A16" s="99" t="s">
        <v>534</v>
      </c>
    </row>
    <row r="17" spans="1:5" ht="12.95" customHeight="1" x14ac:dyDescent="0.2">
      <c r="A17" s="615" t="s">
        <v>535</v>
      </c>
      <c r="B17" s="616"/>
      <c r="C17" s="616" t="s">
        <v>184</v>
      </c>
      <c r="D17" s="616"/>
      <c r="E17" s="617"/>
    </row>
    <row r="18" spans="1:5" ht="9.6" customHeight="1" x14ac:dyDescent="0.2">
      <c r="A18" s="339" t="s">
        <v>212</v>
      </c>
      <c r="B18" s="339"/>
      <c r="C18" s="130"/>
      <c r="D18" s="339">
        <v>20</v>
      </c>
      <c r="E18" s="339"/>
    </row>
    <row r="19" spans="1:5" ht="9.6" customHeight="1" x14ac:dyDescent="0.2">
      <c r="A19" s="130" t="s">
        <v>213</v>
      </c>
      <c r="B19" s="130"/>
      <c r="C19" s="130"/>
      <c r="D19" s="130">
        <v>28</v>
      </c>
      <c r="E19" s="130"/>
    </row>
    <row r="20" spans="1:5" ht="9.6" customHeight="1" x14ac:dyDescent="0.2">
      <c r="A20" s="344" t="s">
        <v>214</v>
      </c>
      <c r="B20" s="344"/>
      <c r="C20" s="344"/>
      <c r="D20" s="344">
        <v>22</v>
      </c>
      <c r="E20" s="344"/>
    </row>
    <row r="21" spans="1:5" ht="6.95" customHeight="1" x14ac:dyDescent="0.2">
      <c r="A21" s="313" t="s">
        <v>876</v>
      </c>
    </row>
  </sheetData>
  <mergeCells count="3">
    <mergeCell ref="A17:B17"/>
    <mergeCell ref="C17:E17"/>
    <mergeCell ref="A9:E9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9.28515625" style="25" customWidth="1"/>
    <col min="2" max="6" width="8" style="25" customWidth="1"/>
    <col min="7" max="16384" width="9.140625" style="25"/>
  </cols>
  <sheetData>
    <row r="1" spans="1:6" ht="9" customHeight="1" x14ac:dyDescent="0.2">
      <c r="A1" s="118" t="s">
        <v>666</v>
      </c>
    </row>
    <row r="2" spans="1:6" ht="9" customHeight="1" x14ac:dyDescent="0.2">
      <c r="A2" s="118" t="s">
        <v>1005</v>
      </c>
    </row>
    <row r="3" spans="1:6" ht="12.95" customHeight="1" x14ac:dyDescent="0.2">
      <c r="A3" s="388" t="s">
        <v>785</v>
      </c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6" ht="9" customHeight="1" x14ac:dyDescent="0.2">
      <c r="A4" s="519" t="s">
        <v>485</v>
      </c>
      <c r="B4" s="596"/>
      <c r="C4" s="596"/>
      <c r="D4" s="596"/>
      <c r="E4" s="596"/>
      <c r="F4" s="596"/>
    </row>
    <row r="5" spans="1:6" ht="9" customHeight="1" x14ac:dyDescent="0.2">
      <c r="A5" s="231" t="s">
        <v>333</v>
      </c>
      <c r="B5" s="239">
        <v>245328</v>
      </c>
      <c r="C5" s="239">
        <v>303096</v>
      </c>
      <c r="D5" s="239">
        <v>363832.64899999998</v>
      </c>
      <c r="E5" s="239">
        <v>400517.967</v>
      </c>
      <c r="F5" s="239">
        <v>441612.033</v>
      </c>
    </row>
    <row r="6" spans="1:6" ht="9" customHeight="1" x14ac:dyDescent="0.2">
      <c r="A6" s="231" t="s">
        <v>334</v>
      </c>
      <c r="B6" s="257">
        <v>229</v>
      </c>
      <c r="C6" s="257">
        <v>203</v>
      </c>
      <c r="D6" s="257">
        <v>262</v>
      </c>
      <c r="E6" s="239">
        <v>246.44719106425342</v>
      </c>
      <c r="F6" s="239">
        <v>314.517</v>
      </c>
    </row>
    <row r="7" spans="1:6" ht="9" customHeight="1" x14ac:dyDescent="0.2">
      <c r="A7" s="519" t="s">
        <v>486</v>
      </c>
      <c r="B7" s="596"/>
      <c r="C7" s="596"/>
      <c r="D7" s="596"/>
      <c r="E7" s="596"/>
      <c r="F7" s="596"/>
    </row>
    <row r="8" spans="1:6" ht="9" customHeight="1" x14ac:dyDescent="0.2">
      <c r="A8" s="231" t="s">
        <v>335</v>
      </c>
      <c r="B8" s="257">
        <v>0</v>
      </c>
      <c r="C8" s="257">
        <v>0</v>
      </c>
      <c r="D8" s="257">
        <v>0</v>
      </c>
      <c r="E8" s="239">
        <v>11.731999999999999</v>
      </c>
      <c r="F8" s="239">
        <v>1.861</v>
      </c>
    </row>
    <row r="9" spans="1:6" ht="9" customHeight="1" x14ac:dyDescent="0.2">
      <c r="A9" s="231" t="s">
        <v>334</v>
      </c>
      <c r="B9" s="239">
        <v>40949</v>
      </c>
      <c r="C9" s="239">
        <v>44350</v>
      </c>
      <c r="D9" s="239">
        <v>50888</v>
      </c>
      <c r="E9" s="239">
        <v>58518.976999999999</v>
      </c>
      <c r="F9" s="239">
        <v>55161.999999999993</v>
      </c>
    </row>
    <row r="10" spans="1:6" ht="9" customHeight="1" x14ac:dyDescent="0.2">
      <c r="A10" s="519" t="s">
        <v>487</v>
      </c>
      <c r="B10" s="596"/>
      <c r="C10" s="596"/>
      <c r="D10" s="596"/>
      <c r="E10" s="596"/>
      <c r="F10" s="596"/>
    </row>
    <row r="11" spans="1:6" ht="9" customHeight="1" x14ac:dyDescent="0.2">
      <c r="A11" s="231" t="s">
        <v>336</v>
      </c>
      <c r="B11" s="239">
        <v>361466</v>
      </c>
      <c r="C11" s="239">
        <v>399342</v>
      </c>
      <c r="D11" s="239">
        <v>405036</v>
      </c>
      <c r="E11" s="239">
        <v>401542.38099999994</v>
      </c>
      <c r="F11" s="239">
        <v>420832.37299999996</v>
      </c>
    </row>
    <row r="12" spans="1:6" ht="9" customHeight="1" x14ac:dyDescent="0.2">
      <c r="A12" s="231" t="s">
        <v>337</v>
      </c>
      <c r="B12" s="239">
        <v>1291</v>
      </c>
      <c r="C12" s="239">
        <v>1103</v>
      </c>
      <c r="D12" s="239">
        <v>617</v>
      </c>
      <c r="E12" s="239">
        <v>905.64599999999996</v>
      </c>
      <c r="F12" s="239">
        <v>788.04</v>
      </c>
    </row>
    <row r="13" spans="1:6" ht="9" customHeight="1" x14ac:dyDescent="0.2">
      <c r="A13" s="520" t="s">
        <v>724</v>
      </c>
      <c r="B13" s="597">
        <v>154545</v>
      </c>
      <c r="C13" s="597">
        <v>163044</v>
      </c>
      <c r="D13" s="597">
        <v>165994</v>
      </c>
      <c r="E13" s="597">
        <v>166829.90501476391</v>
      </c>
      <c r="F13" s="597">
        <v>173531.97158600032</v>
      </c>
    </row>
    <row r="14" spans="1:6" ht="9" customHeight="1" x14ac:dyDescent="0.2">
      <c r="A14" s="521" t="s">
        <v>650</v>
      </c>
      <c r="B14" s="598">
        <v>93323.900000000009</v>
      </c>
      <c r="C14" s="598">
        <v>87162.994000000006</v>
      </c>
      <c r="D14" s="598">
        <v>90324</v>
      </c>
      <c r="E14" s="598">
        <v>81117.369000000006</v>
      </c>
      <c r="F14" s="598">
        <v>82015.903999999995</v>
      </c>
    </row>
    <row r="15" spans="1:6" ht="9" customHeight="1" x14ac:dyDescent="0.2">
      <c r="A15" s="522" t="s">
        <v>725</v>
      </c>
      <c r="B15" s="599">
        <v>17617</v>
      </c>
      <c r="C15" s="599">
        <v>15158</v>
      </c>
      <c r="D15" s="599">
        <v>14908</v>
      </c>
      <c r="E15" s="599">
        <v>13089</v>
      </c>
      <c r="F15" s="599">
        <v>12664</v>
      </c>
    </row>
    <row r="16" spans="1:6" ht="6.95" customHeight="1" x14ac:dyDescent="0.2">
      <c r="A16" s="313" t="s">
        <v>891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8.5703125" style="25" customWidth="1"/>
    <col min="2" max="6" width="8.140625" style="25" customWidth="1"/>
    <col min="7" max="16384" width="9.140625" style="25"/>
  </cols>
  <sheetData>
    <row r="1" spans="1:6" ht="9" customHeight="1" x14ac:dyDescent="0.2">
      <c r="A1" s="134" t="s">
        <v>57</v>
      </c>
    </row>
    <row r="2" spans="1:6" ht="9" customHeight="1" x14ac:dyDescent="0.2">
      <c r="A2" s="117" t="s">
        <v>58</v>
      </c>
      <c r="E2" s="135"/>
    </row>
    <row r="3" spans="1:6" ht="9" customHeight="1" x14ac:dyDescent="0.2">
      <c r="A3" s="118" t="s">
        <v>1006</v>
      </c>
    </row>
    <row r="4" spans="1:6" ht="12.95" customHeight="1" x14ac:dyDescent="0.2">
      <c r="A4" s="388" t="s">
        <v>192</v>
      </c>
      <c r="B4" s="385">
        <v>2010</v>
      </c>
      <c r="C4" s="385">
        <v>2011</v>
      </c>
      <c r="D4" s="385">
        <v>2012</v>
      </c>
      <c r="E4" s="385">
        <v>2013</v>
      </c>
      <c r="F4" s="386">
        <v>2014</v>
      </c>
    </row>
    <row r="5" spans="1:6" ht="8.4499999999999993" customHeight="1" x14ac:dyDescent="0.2">
      <c r="A5" s="523" t="s">
        <v>59</v>
      </c>
      <c r="B5" s="590">
        <f>B6+B8+B7</f>
        <v>915.3</v>
      </c>
      <c r="C5" s="590">
        <f>C6+C8+C7</f>
        <v>915.3</v>
      </c>
      <c r="D5" s="590">
        <f>D6+D8+D7</f>
        <v>915.3</v>
      </c>
      <c r="E5" s="590">
        <f>E6+E8+E7</f>
        <v>915.3</v>
      </c>
      <c r="F5" s="590">
        <f>F6+F8+F7</f>
        <v>915.3</v>
      </c>
    </row>
    <row r="6" spans="1:6" ht="8.4499999999999993" customHeight="1" x14ac:dyDescent="0.2">
      <c r="A6" s="234" t="s">
        <v>770</v>
      </c>
      <c r="B6" s="591">
        <v>93.3</v>
      </c>
      <c r="C6" s="591">
        <v>93.3</v>
      </c>
      <c r="D6" s="591">
        <v>93.3</v>
      </c>
      <c r="E6" s="591">
        <v>93.3</v>
      </c>
      <c r="F6" s="591">
        <v>93.3</v>
      </c>
    </row>
    <row r="7" spans="1:6" ht="8.4499999999999993" customHeight="1" x14ac:dyDescent="0.2">
      <c r="A7" s="234" t="s">
        <v>771</v>
      </c>
      <c r="B7" s="592">
        <v>77</v>
      </c>
      <c r="C7" s="592">
        <v>77</v>
      </c>
      <c r="D7" s="592">
        <v>77</v>
      </c>
      <c r="E7" s="592">
        <v>77</v>
      </c>
      <c r="F7" s="592">
        <v>77</v>
      </c>
    </row>
    <row r="8" spans="1:6" ht="8.4499999999999993" customHeight="1" x14ac:dyDescent="0.2">
      <c r="A8" s="234" t="s">
        <v>772</v>
      </c>
      <c r="B8" s="591">
        <v>745</v>
      </c>
      <c r="C8" s="591">
        <v>745</v>
      </c>
      <c r="D8" s="591">
        <v>745</v>
      </c>
      <c r="E8" s="591">
        <v>745</v>
      </c>
      <c r="F8" s="591">
        <v>745</v>
      </c>
    </row>
    <row r="9" spans="1:6" ht="8.4499999999999993" customHeight="1" x14ac:dyDescent="0.2">
      <c r="A9" s="523" t="s">
        <v>769</v>
      </c>
      <c r="B9" s="590">
        <f>B10+B12+B11</f>
        <v>21.4</v>
      </c>
      <c r="C9" s="590">
        <f>C10+C12+C11</f>
        <v>21.4</v>
      </c>
      <c r="D9" s="590">
        <f>D10+D12+D11</f>
        <v>21.4</v>
      </c>
      <c r="E9" s="590">
        <f>E10+E12+E11</f>
        <v>21.4</v>
      </c>
      <c r="F9" s="590">
        <f>F10+F12+F11</f>
        <v>21.4</v>
      </c>
    </row>
    <row r="10" spans="1:6" ht="8.4499999999999993" customHeight="1" x14ac:dyDescent="0.2">
      <c r="A10" s="234" t="s">
        <v>770</v>
      </c>
      <c r="B10" s="591">
        <v>0</v>
      </c>
      <c r="C10" s="591">
        <v>0</v>
      </c>
      <c r="D10" s="591">
        <v>0</v>
      </c>
      <c r="E10" s="591">
        <v>0</v>
      </c>
      <c r="F10" s="591">
        <v>0</v>
      </c>
    </row>
    <row r="11" spans="1:6" ht="8.4499999999999993" customHeight="1" x14ac:dyDescent="0.2">
      <c r="A11" s="234" t="s">
        <v>771</v>
      </c>
      <c r="B11" s="592">
        <v>0</v>
      </c>
      <c r="C11" s="592">
        <v>0</v>
      </c>
      <c r="D11" s="592">
        <v>0</v>
      </c>
      <c r="E11" s="592">
        <v>0</v>
      </c>
      <c r="F11" s="592">
        <v>0</v>
      </c>
    </row>
    <row r="12" spans="1:6" ht="8.4499999999999993" customHeight="1" x14ac:dyDescent="0.2">
      <c r="A12" s="234" t="s">
        <v>772</v>
      </c>
      <c r="B12" s="592">
        <v>21.4</v>
      </c>
      <c r="C12" s="592">
        <v>21.4</v>
      </c>
      <c r="D12" s="592">
        <v>21.4</v>
      </c>
      <c r="E12" s="592">
        <v>21.4</v>
      </c>
      <c r="F12" s="592">
        <v>21.4</v>
      </c>
    </row>
    <row r="13" spans="1:6" ht="8.4499999999999993" customHeight="1" x14ac:dyDescent="0.2">
      <c r="A13" s="523" t="s">
        <v>60</v>
      </c>
      <c r="B13" s="590">
        <f>B14+B16+B15</f>
        <v>3051.2999999999997</v>
      </c>
      <c r="C13" s="590">
        <f>C14+C16+C15</f>
        <v>3051.2999999999997</v>
      </c>
      <c r="D13" s="590">
        <f>D14+D16+D15</f>
        <v>3051.2999999999997</v>
      </c>
      <c r="E13" s="590">
        <f>E14+E16+E15</f>
        <v>3051.2999999999997</v>
      </c>
      <c r="F13" s="590">
        <f>F14+F16+F15</f>
        <v>2959</v>
      </c>
    </row>
    <row r="14" spans="1:6" ht="8.4499999999999993" customHeight="1" x14ac:dyDescent="0.2">
      <c r="A14" s="234" t="s">
        <v>770</v>
      </c>
      <c r="B14" s="591">
        <v>572</v>
      </c>
      <c r="C14" s="591">
        <v>572</v>
      </c>
      <c r="D14" s="591">
        <v>572</v>
      </c>
      <c r="E14" s="591">
        <v>572</v>
      </c>
      <c r="F14" s="591">
        <v>549.5</v>
      </c>
    </row>
    <row r="15" spans="1:6" ht="8.4499999999999993" customHeight="1" x14ac:dyDescent="0.2">
      <c r="A15" s="234" t="s">
        <v>771</v>
      </c>
      <c r="B15" s="592">
        <v>822.6</v>
      </c>
      <c r="C15" s="592">
        <v>822.6</v>
      </c>
      <c r="D15" s="592">
        <v>822.6</v>
      </c>
      <c r="E15" s="592">
        <v>822.6</v>
      </c>
      <c r="F15" s="592">
        <v>843.8</v>
      </c>
    </row>
    <row r="16" spans="1:6" ht="8.4499999999999993" customHeight="1" x14ac:dyDescent="0.2">
      <c r="A16" s="234" t="s">
        <v>772</v>
      </c>
      <c r="B16" s="592">
        <v>1656.7</v>
      </c>
      <c r="C16" s="592">
        <v>1656.7</v>
      </c>
      <c r="D16" s="592">
        <v>1656.7</v>
      </c>
      <c r="E16" s="592">
        <v>1656.7</v>
      </c>
      <c r="F16" s="592">
        <v>1565.7</v>
      </c>
    </row>
    <row r="17" spans="1:6" ht="8.4499999999999993" customHeight="1" x14ac:dyDescent="0.2">
      <c r="A17" s="523" t="s">
        <v>61</v>
      </c>
      <c r="B17" s="590">
        <f>B18+B20+B19</f>
        <v>11090.699999999999</v>
      </c>
      <c r="C17" s="590">
        <f>C18+C20+C19</f>
        <v>11090.699999999999</v>
      </c>
      <c r="D17" s="590">
        <f>D18+D20+D19</f>
        <v>11090.699999999999</v>
      </c>
      <c r="E17" s="590">
        <f>E18+E20+E19</f>
        <v>11090.699999999999</v>
      </c>
      <c r="F17" s="590">
        <f>F18+F20+F19</f>
        <v>11090.699999999999</v>
      </c>
    </row>
    <row r="18" spans="1:6" ht="8.4499999999999993" customHeight="1" x14ac:dyDescent="0.2">
      <c r="A18" s="234" t="s">
        <v>770</v>
      </c>
      <c r="B18" s="591">
        <v>1194.0999999999999</v>
      </c>
      <c r="C18" s="591">
        <v>1194.0999999999999</v>
      </c>
      <c r="D18" s="591">
        <v>1194.0999999999999</v>
      </c>
      <c r="E18" s="591">
        <v>1194.0999999999999</v>
      </c>
      <c r="F18" s="591">
        <v>1194.0999999999999</v>
      </c>
    </row>
    <row r="19" spans="1:6" ht="8.4499999999999993" customHeight="1" x14ac:dyDescent="0.2">
      <c r="A19" s="234" t="s">
        <v>771</v>
      </c>
      <c r="B19" s="592">
        <v>9847.4</v>
      </c>
      <c r="C19" s="592">
        <v>9847.4</v>
      </c>
      <c r="D19" s="592">
        <v>9847.4</v>
      </c>
      <c r="E19" s="592">
        <v>9847.4</v>
      </c>
      <c r="F19" s="592">
        <v>9847.4</v>
      </c>
    </row>
    <row r="20" spans="1:6" ht="8.4499999999999993" customHeight="1" x14ac:dyDescent="0.2">
      <c r="A20" s="234" t="s">
        <v>772</v>
      </c>
      <c r="B20" s="592">
        <v>49.2</v>
      </c>
      <c r="C20" s="592">
        <v>49.2</v>
      </c>
      <c r="D20" s="592">
        <v>49.2</v>
      </c>
      <c r="E20" s="592">
        <v>49.2</v>
      </c>
      <c r="F20" s="592">
        <v>49.2</v>
      </c>
    </row>
    <row r="21" spans="1:6" ht="8.4499999999999993" customHeight="1" x14ac:dyDescent="0.2">
      <c r="A21" s="524" t="s">
        <v>15</v>
      </c>
      <c r="B21" s="593">
        <f>B22+B24+B23</f>
        <v>15057.3</v>
      </c>
      <c r="C21" s="593">
        <f>C22+C24+C23</f>
        <v>15057.3</v>
      </c>
      <c r="D21" s="593">
        <f>D22+D24+D23</f>
        <v>15057.3</v>
      </c>
      <c r="E21" s="593">
        <f>E22+E24+E23</f>
        <v>15035.9</v>
      </c>
      <c r="F21" s="593">
        <f>F22+F24+F23</f>
        <v>14965</v>
      </c>
    </row>
    <row r="22" spans="1:6" ht="8.4499999999999993" customHeight="1" x14ac:dyDescent="0.2">
      <c r="A22" s="525" t="s">
        <v>770</v>
      </c>
      <c r="B22" s="594">
        <v>1838</v>
      </c>
      <c r="C22" s="594">
        <v>1838</v>
      </c>
      <c r="D22" s="594">
        <v>1838</v>
      </c>
      <c r="E22" s="594">
        <v>1838</v>
      </c>
      <c r="F22" s="594">
        <f>F6+F10+F14+F18</f>
        <v>1836.8999999999999</v>
      </c>
    </row>
    <row r="23" spans="1:6" ht="8.4499999999999993" customHeight="1" x14ac:dyDescent="0.2">
      <c r="A23" s="525" t="s">
        <v>771</v>
      </c>
      <c r="B23" s="594">
        <f>B7+B11+B15+B19</f>
        <v>10747</v>
      </c>
      <c r="C23" s="594">
        <f>C7+C11+C15+C19</f>
        <v>10747</v>
      </c>
      <c r="D23" s="594">
        <f>D7+D11+D15+D19</f>
        <v>10747</v>
      </c>
      <c r="E23" s="594">
        <f>E7+E11+E15+E19</f>
        <v>10747</v>
      </c>
      <c r="F23" s="594">
        <f>F7+F11+F15+F19</f>
        <v>10768.199999999999</v>
      </c>
    </row>
    <row r="24" spans="1:6" ht="8.4499999999999993" customHeight="1" x14ac:dyDescent="0.2">
      <c r="A24" s="526" t="s">
        <v>772</v>
      </c>
      <c r="B24" s="595">
        <f>B8+B12+B16+B20</f>
        <v>2472.2999999999997</v>
      </c>
      <c r="C24" s="595">
        <f>C8+C12+C16+C20</f>
        <v>2472.2999999999997</v>
      </c>
      <c r="D24" s="595">
        <f>D8+D12+D16+D20</f>
        <v>2472.2999999999997</v>
      </c>
      <c r="E24" s="595">
        <v>2450.9</v>
      </c>
      <c r="F24" s="595">
        <v>2359.9</v>
      </c>
    </row>
    <row r="25" spans="1:6" ht="6.95" customHeight="1" x14ac:dyDescent="0.2">
      <c r="A25" s="313" t="s">
        <v>892</v>
      </c>
    </row>
    <row r="26" spans="1:6" ht="9" customHeight="1" x14ac:dyDescent="0.2">
      <c r="C26" s="26"/>
      <c r="D26" s="26"/>
      <c r="E26" s="26"/>
      <c r="F26" s="26"/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1.5703125" style="25" customWidth="1"/>
    <col min="2" max="6" width="9.5703125" style="25" customWidth="1"/>
    <col min="7" max="7" width="6.85546875" style="25" customWidth="1"/>
    <col min="8" max="9" width="9.140625" style="25"/>
    <col min="10" max="10" width="8.28515625" style="25" customWidth="1"/>
    <col min="11" max="11" width="5.7109375" style="25" customWidth="1"/>
    <col min="12" max="12" width="6.28515625" style="25" customWidth="1"/>
    <col min="13" max="16384" width="9.140625" style="25"/>
  </cols>
  <sheetData>
    <row r="1" spans="1:9" ht="9" customHeight="1" x14ac:dyDescent="0.2">
      <c r="A1" s="118" t="s">
        <v>1007</v>
      </c>
    </row>
    <row r="2" spans="1:9" ht="12.95" customHeight="1" x14ac:dyDescent="0.2">
      <c r="A2" s="388" t="s">
        <v>800</v>
      </c>
      <c r="B2" s="385">
        <v>2010</v>
      </c>
      <c r="C2" s="385">
        <v>2011</v>
      </c>
      <c r="D2" s="385">
        <v>2012</v>
      </c>
      <c r="E2" s="385">
        <v>2013</v>
      </c>
      <c r="F2" s="386">
        <v>2014</v>
      </c>
    </row>
    <row r="3" spans="1:9" s="130" customFormat="1" ht="9" customHeight="1" x14ac:dyDescent="0.2">
      <c r="A3" s="527" t="s">
        <v>15</v>
      </c>
      <c r="B3" s="528">
        <f>SUM(B4:B13)</f>
        <v>438788</v>
      </c>
      <c r="C3" s="528">
        <f>SUM(C4:C13)</f>
        <v>495715</v>
      </c>
      <c r="D3" s="528">
        <f>SUM(D4:D13)</f>
        <v>555966</v>
      </c>
      <c r="E3" s="528">
        <f>SUM(E4:E13)</f>
        <v>614566</v>
      </c>
      <c r="F3" s="528">
        <f>SUM(F4:F13)</f>
        <v>671607</v>
      </c>
      <c r="H3" s="131"/>
      <c r="I3" s="131"/>
    </row>
    <row r="4" spans="1:9" ht="9" customHeight="1" x14ac:dyDescent="0.2">
      <c r="A4" s="290" t="s">
        <v>569</v>
      </c>
      <c r="B4" s="239">
        <v>210119</v>
      </c>
      <c r="C4" s="239">
        <v>230433</v>
      </c>
      <c r="D4" s="239">
        <v>253554</v>
      </c>
      <c r="E4" s="239">
        <v>275556</v>
      </c>
      <c r="F4" s="239">
        <v>296274</v>
      </c>
      <c r="H4" s="89"/>
      <c r="I4" s="89"/>
    </row>
    <row r="5" spans="1:9" ht="9" customHeight="1" x14ac:dyDescent="0.2">
      <c r="A5" s="290" t="s">
        <v>570</v>
      </c>
      <c r="B5" s="239">
        <v>15373</v>
      </c>
      <c r="C5" s="239">
        <v>16981</v>
      </c>
      <c r="D5" s="239">
        <v>17902</v>
      </c>
      <c r="E5" s="239">
        <v>18949</v>
      </c>
      <c r="F5" s="239">
        <v>19871</v>
      </c>
      <c r="H5" s="89"/>
      <c r="I5" s="89"/>
    </row>
    <row r="6" spans="1:9" ht="9" customHeight="1" x14ac:dyDescent="0.2">
      <c r="A6" s="290" t="s">
        <v>571</v>
      </c>
      <c r="B6" s="239">
        <v>1503</v>
      </c>
      <c r="C6" s="239">
        <v>1705</v>
      </c>
      <c r="D6" s="239">
        <v>1859</v>
      </c>
      <c r="E6" s="239">
        <v>2032</v>
      </c>
      <c r="F6" s="239">
        <v>2147</v>
      </c>
      <c r="H6" s="89"/>
      <c r="I6" s="89"/>
    </row>
    <row r="7" spans="1:9" ht="9" customHeight="1" x14ac:dyDescent="0.2">
      <c r="A7" s="290" t="s">
        <v>572</v>
      </c>
      <c r="B7" s="239">
        <v>30678</v>
      </c>
      <c r="C7" s="239">
        <v>34164</v>
      </c>
      <c r="D7" s="239">
        <v>37710</v>
      </c>
      <c r="E7" s="239">
        <v>41142</v>
      </c>
      <c r="F7" s="239">
        <v>45105</v>
      </c>
      <c r="H7" s="89"/>
      <c r="I7" s="89"/>
    </row>
    <row r="8" spans="1:9" ht="9" customHeight="1" x14ac:dyDescent="0.2">
      <c r="A8" s="290" t="s">
        <v>573</v>
      </c>
      <c r="B8" s="239">
        <v>11249</v>
      </c>
      <c r="C8" s="239">
        <v>12659</v>
      </c>
      <c r="D8" s="239">
        <v>14197</v>
      </c>
      <c r="E8" s="239">
        <v>15779</v>
      </c>
      <c r="F8" s="239">
        <v>17218</v>
      </c>
      <c r="H8" s="89"/>
      <c r="I8" s="89"/>
    </row>
    <row r="9" spans="1:9" ht="9" customHeight="1" x14ac:dyDescent="0.2">
      <c r="A9" s="290" t="s">
        <v>574</v>
      </c>
      <c r="B9" s="239">
        <v>4408</v>
      </c>
      <c r="C9" s="239">
        <v>4835</v>
      </c>
      <c r="D9" s="239">
        <v>5027</v>
      </c>
      <c r="E9" s="239">
        <v>5407</v>
      </c>
      <c r="F9" s="239">
        <v>5793</v>
      </c>
      <c r="H9" s="89"/>
      <c r="I9" s="89"/>
    </row>
    <row r="10" spans="1:9" ht="9" customHeight="1" x14ac:dyDescent="0.2">
      <c r="A10" s="290" t="s">
        <v>575</v>
      </c>
      <c r="B10" s="239">
        <v>127498</v>
      </c>
      <c r="C10" s="239">
        <v>151070</v>
      </c>
      <c r="D10" s="239">
        <v>175784</v>
      </c>
      <c r="E10" s="239">
        <v>199317</v>
      </c>
      <c r="F10" s="239">
        <v>222799</v>
      </c>
    </row>
    <row r="11" spans="1:9" ht="9" customHeight="1" x14ac:dyDescent="0.2">
      <c r="A11" s="290" t="s">
        <v>576</v>
      </c>
      <c r="B11" s="239">
        <v>19376</v>
      </c>
      <c r="C11" s="239">
        <v>22416</v>
      </c>
      <c r="D11" s="239">
        <v>25760</v>
      </c>
      <c r="E11" s="239">
        <v>29344</v>
      </c>
      <c r="F11" s="239">
        <v>32519</v>
      </c>
    </row>
    <row r="12" spans="1:9" ht="9" customHeight="1" x14ac:dyDescent="0.2">
      <c r="A12" s="290" t="s">
        <v>425</v>
      </c>
      <c r="B12" s="239">
        <v>4562</v>
      </c>
      <c r="C12" s="239">
        <v>5210</v>
      </c>
      <c r="D12" s="239">
        <v>5631</v>
      </c>
      <c r="E12" s="239">
        <v>6098</v>
      </c>
      <c r="F12" s="239">
        <v>6504</v>
      </c>
      <c r="G12" s="89"/>
    </row>
    <row r="13" spans="1:9" ht="8.1" customHeight="1" x14ac:dyDescent="0.2">
      <c r="A13" s="415" t="s">
        <v>20</v>
      </c>
      <c r="B13" s="416">
        <v>14022</v>
      </c>
      <c r="C13" s="416">
        <v>16242</v>
      </c>
      <c r="D13" s="416">
        <v>18542</v>
      </c>
      <c r="E13" s="416">
        <v>20942</v>
      </c>
      <c r="F13" s="416">
        <v>23377</v>
      </c>
      <c r="G13" s="89"/>
    </row>
    <row r="14" spans="1:9" ht="6.95" customHeight="1" x14ac:dyDescent="0.2">
      <c r="A14" s="313" t="s">
        <v>893</v>
      </c>
    </row>
    <row r="16" spans="1:9" ht="9" customHeight="1" x14ac:dyDescent="0.2">
      <c r="A16" s="118" t="s">
        <v>1008</v>
      </c>
    </row>
    <row r="17" spans="1:6" ht="12.95" customHeight="1" x14ac:dyDescent="0.2">
      <c r="A17" s="388" t="s">
        <v>814</v>
      </c>
      <c r="B17" s="385">
        <v>2010</v>
      </c>
      <c r="C17" s="385">
        <v>2011</v>
      </c>
      <c r="D17" s="385">
        <v>2012</v>
      </c>
      <c r="E17" s="385">
        <v>2013</v>
      </c>
      <c r="F17" s="386">
        <v>2014</v>
      </c>
    </row>
    <row r="18" spans="1:6" ht="9" customHeight="1" x14ac:dyDescent="0.2">
      <c r="A18" s="527" t="s">
        <v>15</v>
      </c>
      <c r="B18" s="529">
        <f>SUM(B19:B22)</f>
        <v>31739</v>
      </c>
      <c r="C18" s="529">
        <f>SUM(C19:C22)</f>
        <v>31429</v>
      </c>
      <c r="D18" s="529">
        <f>SUM(D19:D22)</f>
        <v>33277</v>
      </c>
      <c r="E18" s="529">
        <f>SUM(E19:E22)</f>
        <v>32586</v>
      </c>
      <c r="F18" s="529">
        <f>SUM(F19:F22)</f>
        <v>31115</v>
      </c>
    </row>
    <row r="19" spans="1:6" ht="9" customHeight="1" x14ac:dyDescent="0.2">
      <c r="A19" s="290" t="s">
        <v>422</v>
      </c>
      <c r="B19" s="240">
        <v>23877</v>
      </c>
      <c r="C19" s="240">
        <v>22672</v>
      </c>
      <c r="D19" s="240">
        <v>25239</v>
      </c>
      <c r="E19" s="240">
        <v>26380</v>
      </c>
      <c r="F19" s="240">
        <v>24758</v>
      </c>
    </row>
    <row r="20" spans="1:6" ht="9" customHeight="1" x14ac:dyDescent="0.2">
      <c r="A20" s="290" t="s">
        <v>423</v>
      </c>
      <c r="B20" s="240">
        <v>6073</v>
      </c>
      <c r="C20" s="240">
        <v>6567</v>
      </c>
      <c r="D20" s="240">
        <v>6590</v>
      </c>
      <c r="E20" s="240">
        <v>4628</v>
      </c>
      <c r="F20" s="240">
        <v>5001</v>
      </c>
    </row>
    <row r="21" spans="1:6" ht="9" customHeight="1" x14ac:dyDescent="0.2">
      <c r="A21" s="290" t="s">
        <v>424</v>
      </c>
      <c r="B21" s="240">
        <v>1504</v>
      </c>
      <c r="C21" s="240">
        <v>1777</v>
      </c>
      <c r="D21" s="240">
        <v>1194</v>
      </c>
      <c r="E21" s="240">
        <v>1235</v>
      </c>
      <c r="F21" s="240">
        <v>1098</v>
      </c>
    </row>
    <row r="22" spans="1:6" ht="9" customHeight="1" x14ac:dyDescent="0.2">
      <c r="A22" s="415" t="s">
        <v>425</v>
      </c>
      <c r="B22" s="416">
        <v>285</v>
      </c>
      <c r="C22" s="416">
        <v>413</v>
      </c>
      <c r="D22" s="416">
        <v>254</v>
      </c>
      <c r="E22" s="416">
        <v>343</v>
      </c>
      <c r="F22" s="416">
        <v>258</v>
      </c>
    </row>
    <row r="23" spans="1:6" ht="6.95" customHeight="1" x14ac:dyDescent="0.2">
      <c r="A23" s="313" t="s">
        <v>894</v>
      </c>
    </row>
    <row r="24" spans="1:6" ht="6.95" customHeight="1" x14ac:dyDescent="0.2">
      <c r="A24" s="313" t="s">
        <v>895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zoomScale="200" zoomScaleNormal="200" workbookViewId="0">
      <selection activeCell="E19" sqref="E19"/>
    </sheetView>
  </sheetViews>
  <sheetFormatPr defaultColWidth="9.140625" defaultRowHeight="9" customHeight="1" x14ac:dyDescent="0.2"/>
  <cols>
    <col min="1" max="1" width="13.5703125" style="25" customWidth="1"/>
    <col min="2" max="6" width="9.140625" style="25" customWidth="1"/>
    <col min="7" max="16384" width="9.140625" style="25"/>
  </cols>
  <sheetData>
    <row r="1" spans="1:6" ht="9" customHeight="1" x14ac:dyDescent="0.2">
      <c r="A1" s="117" t="s">
        <v>62</v>
      </c>
    </row>
    <row r="2" spans="1:6" ht="9" customHeight="1" x14ac:dyDescent="0.2">
      <c r="A2" s="110" t="s">
        <v>684</v>
      </c>
    </row>
    <row r="3" spans="1:6" ht="9" customHeight="1" x14ac:dyDescent="0.2">
      <c r="A3" s="118" t="s">
        <v>929</v>
      </c>
    </row>
    <row r="4" spans="1:6" ht="9" customHeight="1" x14ac:dyDescent="0.2">
      <c r="A4" s="25" t="s">
        <v>1009</v>
      </c>
    </row>
    <row r="5" spans="1:6" ht="12.95" customHeight="1" x14ac:dyDescent="0.2">
      <c r="A5" s="638" t="s">
        <v>732</v>
      </c>
      <c r="B5" s="639" t="s">
        <v>685</v>
      </c>
      <c r="C5" s="639"/>
      <c r="D5" s="639"/>
      <c r="E5" s="639"/>
      <c r="F5" s="640"/>
    </row>
    <row r="6" spans="1:6" ht="12.95" customHeight="1" x14ac:dyDescent="0.2">
      <c r="A6" s="638"/>
      <c r="B6" s="610">
        <v>2009</v>
      </c>
      <c r="C6" s="610">
        <v>2010</v>
      </c>
      <c r="D6" s="610">
        <v>2011</v>
      </c>
      <c r="E6" s="610">
        <v>2012</v>
      </c>
      <c r="F6" s="611">
        <v>2013</v>
      </c>
    </row>
    <row r="7" spans="1:6" ht="9" customHeight="1" x14ac:dyDescent="0.2">
      <c r="A7" s="530" t="s">
        <v>730</v>
      </c>
      <c r="B7" s="518">
        <f>B8+B9</f>
        <v>234</v>
      </c>
      <c r="C7" s="518">
        <v>259</v>
      </c>
      <c r="D7" s="518">
        <v>282</v>
      </c>
      <c r="E7" s="518">
        <f>E8+E9</f>
        <v>336</v>
      </c>
      <c r="F7" s="518">
        <f>F8+F9</f>
        <v>336</v>
      </c>
    </row>
    <row r="8" spans="1:6" ht="9" customHeight="1" x14ac:dyDescent="0.2">
      <c r="A8" s="235" t="s">
        <v>65</v>
      </c>
      <c r="B8" s="557">
        <v>136</v>
      </c>
      <c r="C8" s="557" t="s">
        <v>76</v>
      </c>
      <c r="D8" s="557" t="s">
        <v>76</v>
      </c>
      <c r="E8" s="557">
        <v>119</v>
      </c>
      <c r="F8" s="557">
        <v>95</v>
      </c>
    </row>
    <row r="9" spans="1:6" ht="9" customHeight="1" x14ac:dyDescent="0.2">
      <c r="A9" s="235" t="s">
        <v>64</v>
      </c>
      <c r="B9" s="557">
        <v>98</v>
      </c>
      <c r="C9" s="557" t="s">
        <v>76</v>
      </c>
      <c r="D9" s="557" t="s">
        <v>76</v>
      </c>
      <c r="E9" s="557">
        <v>217</v>
      </c>
      <c r="F9" s="557">
        <v>241</v>
      </c>
    </row>
    <row r="10" spans="1:6" ht="9" customHeight="1" x14ac:dyDescent="0.2">
      <c r="A10" s="530" t="s">
        <v>731</v>
      </c>
      <c r="B10" s="518">
        <f>B11+B12</f>
        <v>99</v>
      </c>
      <c r="C10" s="518">
        <v>92</v>
      </c>
      <c r="D10" s="518">
        <v>87</v>
      </c>
      <c r="E10" s="518">
        <f>E11+E12</f>
        <v>84</v>
      </c>
      <c r="F10" s="518">
        <f>F11+F12</f>
        <v>82</v>
      </c>
    </row>
    <row r="11" spans="1:6" ht="9" customHeight="1" x14ac:dyDescent="0.2">
      <c r="A11" s="235" t="s">
        <v>65</v>
      </c>
      <c r="B11" s="557">
        <v>9</v>
      </c>
      <c r="C11" s="557" t="s">
        <v>76</v>
      </c>
      <c r="D11" s="557" t="s">
        <v>76</v>
      </c>
      <c r="E11" s="557">
        <v>4</v>
      </c>
      <c r="F11" s="557">
        <v>4</v>
      </c>
    </row>
    <row r="12" spans="1:6" ht="9" customHeight="1" x14ac:dyDescent="0.2">
      <c r="A12" s="235" t="s">
        <v>64</v>
      </c>
      <c r="B12" s="557">
        <v>90</v>
      </c>
      <c r="C12" s="557" t="s">
        <v>76</v>
      </c>
      <c r="D12" s="557" t="s">
        <v>76</v>
      </c>
      <c r="E12" s="557">
        <v>80</v>
      </c>
      <c r="F12" s="557">
        <v>78</v>
      </c>
    </row>
    <row r="13" spans="1:6" ht="9" customHeight="1" x14ac:dyDescent="0.2">
      <c r="A13" s="530" t="s">
        <v>15</v>
      </c>
      <c r="B13" s="518">
        <f>B7+B10</f>
        <v>333</v>
      </c>
      <c r="C13" s="518">
        <f>C7+C10</f>
        <v>351</v>
      </c>
      <c r="D13" s="518">
        <f>D7+D10</f>
        <v>369</v>
      </c>
      <c r="E13" s="518">
        <f>E7+E10</f>
        <v>420</v>
      </c>
      <c r="F13" s="518">
        <f>F7+F10</f>
        <v>418</v>
      </c>
    </row>
    <row r="14" spans="1:6" ht="9" customHeight="1" x14ac:dyDescent="0.2">
      <c r="A14" s="235" t="s">
        <v>65</v>
      </c>
      <c r="B14" s="557">
        <f t="shared" ref="B14:F15" si="0">B8+B11</f>
        <v>145</v>
      </c>
      <c r="C14" s="557" t="s">
        <v>76</v>
      </c>
      <c r="D14" s="557" t="s">
        <v>76</v>
      </c>
      <c r="E14" s="557">
        <f t="shared" si="0"/>
        <v>123</v>
      </c>
      <c r="F14" s="557">
        <f t="shared" si="0"/>
        <v>99</v>
      </c>
    </row>
    <row r="15" spans="1:6" ht="9" customHeight="1" x14ac:dyDescent="0.2">
      <c r="A15" s="417" t="s">
        <v>64</v>
      </c>
      <c r="B15" s="558">
        <f t="shared" si="0"/>
        <v>188</v>
      </c>
      <c r="C15" s="558" t="s">
        <v>76</v>
      </c>
      <c r="D15" s="558" t="s">
        <v>76</v>
      </c>
      <c r="E15" s="558">
        <f t="shared" si="0"/>
        <v>297</v>
      </c>
      <c r="F15" s="558">
        <f t="shared" si="0"/>
        <v>319</v>
      </c>
    </row>
    <row r="16" spans="1:6" ht="6.95" customHeight="1" x14ac:dyDescent="0.2">
      <c r="A16" s="313" t="s">
        <v>896</v>
      </c>
    </row>
  </sheetData>
  <mergeCells count="2">
    <mergeCell ref="A5:A6"/>
    <mergeCell ref="B5:F5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8.7109375" style="25" customWidth="1"/>
    <col min="2" max="7" width="8.42578125" style="25" customWidth="1"/>
    <col min="8" max="16384" width="9.140625" style="25"/>
  </cols>
  <sheetData>
    <row r="1" spans="1:7" ht="9" customHeight="1" x14ac:dyDescent="0.2">
      <c r="A1" s="118" t="s">
        <v>928</v>
      </c>
    </row>
    <row r="2" spans="1:7" ht="9" customHeight="1" x14ac:dyDescent="0.2">
      <c r="A2" s="25" t="s">
        <v>1010</v>
      </c>
    </row>
    <row r="3" spans="1:7" ht="12.6" customHeight="1" x14ac:dyDescent="0.2">
      <c r="A3" s="638" t="s">
        <v>63</v>
      </c>
      <c r="B3" s="639" t="s">
        <v>66</v>
      </c>
      <c r="C3" s="639"/>
      <c r="D3" s="639"/>
      <c r="E3" s="639"/>
      <c r="F3" s="639"/>
      <c r="G3" s="640"/>
    </row>
    <row r="4" spans="1:7" ht="12.6" customHeight="1" x14ac:dyDescent="0.2">
      <c r="A4" s="638"/>
      <c r="B4" s="639" t="s">
        <v>67</v>
      </c>
      <c r="C4" s="639"/>
      <c r="D4" s="639"/>
      <c r="E4" s="639" t="s">
        <v>68</v>
      </c>
      <c r="F4" s="639"/>
      <c r="G4" s="640"/>
    </row>
    <row r="5" spans="1:7" ht="12.6" customHeight="1" x14ac:dyDescent="0.2">
      <c r="A5" s="638"/>
      <c r="B5" s="393" t="s">
        <v>64</v>
      </c>
      <c r="C5" s="393" t="s">
        <v>65</v>
      </c>
      <c r="D5" s="385" t="s">
        <v>223</v>
      </c>
      <c r="E5" s="393" t="s">
        <v>64</v>
      </c>
      <c r="F5" s="393" t="s">
        <v>65</v>
      </c>
      <c r="G5" s="386" t="s">
        <v>223</v>
      </c>
    </row>
    <row r="6" spans="1:7" ht="9" customHeight="1" x14ac:dyDescent="0.2">
      <c r="A6" s="198">
        <v>2010</v>
      </c>
      <c r="B6" s="204">
        <v>1237386</v>
      </c>
      <c r="C6" s="204">
        <v>1959682</v>
      </c>
      <c r="D6" s="267">
        <f>B6+C6</f>
        <v>3197068</v>
      </c>
      <c r="E6" s="204">
        <v>431914</v>
      </c>
      <c r="F6" s="204">
        <v>365010</v>
      </c>
      <c r="G6" s="267">
        <f>E6+F6</f>
        <v>796924</v>
      </c>
    </row>
    <row r="7" spans="1:7" ht="9" customHeight="1" x14ac:dyDescent="0.2">
      <c r="A7" s="198">
        <v>2011</v>
      </c>
      <c r="B7" s="204">
        <v>1038099</v>
      </c>
      <c r="C7" s="204">
        <v>2096889</v>
      </c>
      <c r="D7" s="267">
        <f>B7+C7</f>
        <v>3134988</v>
      </c>
      <c r="E7" s="204">
        <v>462162</v>
      </c>
      <c r="F7" s="204">
        <v>579975</v>
      </c>
      <c r="G7" s="267">
        <f>E7+F7</f>
        <v>1042137</v>
      </c>
    </row>
    <row r="8" spans="1:7" ht="9" customHeight="1" x14ac:dyDescent="0.2">
      <c r="A8" s="198">
        <v>2012</v>
      </c>
      <c r="B8" s="204">
        <v>1242118</v>
      </c>
      <c r="C8" s="204">
        <v>1776589</v>
      </c>
      <c r="D8" s="267">
        <f>B8+C8</f>
        <v>3018707</v>
      </c>
      <c r="E8" s="204">
        <v>550570</v>
      </c>
      <c r="F8" s="204">
        <v>451662</v>
      </c>
      <c r="G8" s="267">
        <f>E8+F8</f>
        <v>1002232</v>
      </c>
    </row>
    <row r="9" spans="1:7" ht="9" customHeight="1" x14ac:dyDescent="0.2">
      <c r="A9" s="198">
        <v>2013</v>
      </c>
      <c r="B9" s="204">
        <v>1177847</v>
      </c>
      <c r="C9" s="204">
        <v>1393587</v>
      </c>
      <c r="D9" s="267">
        <f>B9+C9</f>
        <v>2571434</v>
      </c>
      <c r="E9" s="204">
        <v>531531</v>
      </c>
      <c r="F9" s="204">
        <v>502556</v>
      </c>
      <c r="G9" s="267">
        <f>E9+F9</f>
        <v>1034087</v>
      </c>
    </row>
    <row r="10" spans="1:7" ht="9" customHeight="1" x14ac:dyDescent="0.2">
      <c r="A10" s="387">
        <v>2014</v>
      </c>
      <c r="B10" s="410">
        <v>1098704</v>
      </c>
      <c r="C10" s="410">
        <v>1541938</v>
      </c>
      <c r="D10" s="589">
        <f>B10+C10</f>
        <v>2640642</v>
      </c>
      <c r="E10" s="410">
        <v>589370</v>
      </c>
      <c r="F10" s="410">
        <v>438078</v>
      </c>
      <c r="G10" s="589">
        <f>E10+F10</f>
        <v>1027448</v>
      </c>
    </row>
    <row r="11" spans="1:7" ht="6.95" customHeight="1" x14ac:dyDescent="0.2">
      <c r="A11" s="313" t="s">
        <v>896</v>
      </c>
    </row>
    <row r="12" spans="1:7" ht="9" customHeight="1" x14ac:dyDescent="0.2">
      <c r="A12" s="128"/>
    </row>
    <row r="13" spans="1:7" ht="10.15" customHeight="1" x14ac:dyDescent="0.2"/>
    <row r="14" spans="1:7" ht="10.15" customHeight="1" x14ac:dyDescent="0.2">
      <c r="B14" s="25" t="s">
        <v>491</v>
      </c>
      <c r="D14" s="25" t="s">
        <v>492</v>
      </c>
    </row>
    <row r="15" spans="1:7" ht="6" customHeight="1" x14ac:dyDescent="0.2"/>
    <row r="16" spans="1:7" ht="10.15" customHeight="1" x14ac:dyDescent="0.2">
      <c r="B16" s="25" t="s">
        <v>493</v>
      </c>
      <c r="D16" s="25" t="s">
        <v>494</v>
      </c>
    </row>
    <row r="17" spans="1:8" ht="8.1" customHeight="1" x14ac:dyDescent="0.2">
      <c r="H17" s="26"/>
    </row>
    <row r="18" spans="1:8" ht="10.15" customHeight="1" x14ac:dyDescent="0.2">
      <c r="H18" s="26"/>
    </row>
    <row r="19" spans="1:8" ht="10.15" customHeight="1" x14ac:dyDescent="0.2">
      <c r="H19" s="26"/>
    </row>
    <row r="20" spans="1:8" ht="10.15" customHeight="1" x14ac:dyDescent="0.2">
      <c r="H20" s="26"/>
    </row>
    <row r="21" spans="1:8" ht="10.15" customHeight="1" x14ac:dyDescent="0.2">
      <c r="H21" s="26"/>
    </row>
    <row r="22" spans="1:8" ht="8.4499999999999993" customHeight="1" x14ac:dyDescent="0.2">
      <c r="H22" s="26"/>
    </row>
    <row r="23" spans="1:8" ht="6.95" customHeight="1" x14ac:dyDescent="0.2">
      <c r="A23" s="313" t="s">
        <v>944</v>
      </c>
    </row>
  </sheetData>
  <mergeCells count="4">
    <mergeCell ref="A3:A5"/>
    <mergeCell ref="B4:D4"/>
    <mergeCell ref="E4:G4"/>
    <mergeCell ref="B3:G3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9"/>
  <sheetViews>
    <sheetView topLeftCell="A61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.85546875" style="25" customWidth="1"/>
    <col min="2" max="6" width="9.28515625" style="25" customWidth="1"/>
    <col min="7" max="16384" width="9.140625" style="25"/>
  </cols>
  <sheetData>
    <row r="1" spans="1:6" ht="9" customHeight="1" x14ac:dyDescent="0.2">
      <c r="A1" s="117" t="s">
        <v>316</v>
      </c>
    </row>
    <row r="2" spans="1:6" ht="9" customHeight="1" x14ac:dyDescent="0.2">
      <c r="A2" s="118" t="s">
        <v>1011</v>
      </c>
    </row>
    <row r="3" spans="1:6" ht="12.95" customHeight="1" x14ac:dyDescent="0.2">
      <c r="A3" s="388" t="s">
        <v>69</v>
      </c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6" ht="9" customHeight="1" x14ac:dyDescent="0.2">
      <c r="A4" s="146" t="s">
        <v>70</v>
      </c>
      <c r="B4" s="203">
        <v>11298</v>
      </c>
      <c r="C4" s="203">
        <v>10115</v>
      </c>
      <c r="D4" s="203">
        <v>10056</v>
      </c>
      <c r="E4" s="206">
        <v>11794</v>
      </c>
      <c r="F4" s="206">
        <v>10243</v>
      </c>
    </row>
    <row r="5" spans="1:6" ht="9" customHeight="1" x14ac:dyDescent="0.2">
      <c r="A5" s="418" t="s">
        <v>71</v>
      </c>
      <c r="B5" s="407">
        <v>11300</v>
      </c>
      <c r="C5" s="407">
        <v>10113</v>
      </c>
      <c r="D5" s="407">
        <v>10039</v>
      </c>
      <c r="E5" s="407">
        <v>11791</v>
      </c>
      <c r="F5" s="407">
        <v>10233</v>
      </c>
    </row>
    <row r="6" spans="1:6" ht="6.95" customHeight="1" x14ac:dyDescent="0.2">
      <c r="A6" s="313" t="s">
        <v>897</v>
      </c>
    </row>
    <row r="7" spans="1:6" ht="9" customHeight="1" x14ac:dyDescent="0.2">
      <c r="A7" s="24"/>
    </row>
    <row r="8" spans="1:6" ht="9" customHeight="1" x14ac:dyDescent="0.2">
      <c r="A8" s="24"/>
    </row>
    <row r="9" spans="1:6" ht="9" customHeight="1" x14ac:dyDescent="0.2">
      <c r="A9" s="24"/>
    </row>
    <row r="10" spans="1:6" ht="9" customHeight="1" x14ac:dyDescent="0.2">
      <c r="A10" s="24"/>
    </row>
    <row r="11" spans="1:6" ht="9" customHeight="1" x14ac:dyDescent="0.2">
      <c r="A11" s="24"/>
    </row>
    <row r="12" spans="1:6" ht="9" customHeight="1" x14ac:dyDescent="0.2">
      <c r="A12" s="24"/>
    </row>
    <row r="13" spans="1:6" ht="9" customHeight="1" x14ac:dyDescent="0.2">
      <c r="A13" s="24"/>
    </row>
    <row r="14" spans="1:6" ht="9" customHeight="1" x14ac:dyDescent="0.2">
      <c r="A14" s="24"/>
    </row>
    <row r="15" spans="1:6" ht="9" customHeight="1" x14ac:dyDescent="0.2">
      <c r="A15" s="24"/>
    </row>
    <row r="16" spans="1:6" ht="9" customHeight="1" x14ac:dyDescent="0.2">
      <c r="A16" s="24"/>
    </row>
    <row r="17" spans="1:6" ht="9" customHeight="1" x14ac:dyDescent="0.2">
      <c r="A17" s="24"/>
    </row>
    <row r="18" spans="1:6" ht="9" customHeight="1" x14ac:dyDescent="0.2">
      <c r="A18" s="24"/>
    </row>
    <row r="19" spans="1:6" ht="9" customHeight="1" x14ac:dyDescent="0.2">
      <c r="A19" s="24"/>
    </row>
    <row r="20" spans="1:6" ht="9" customHeight="1" x14ac:dyDescent="0.2">
      <c r="A20" s="24"/>
    </row>
    <row r="21" spans="1:6" ht="9" customHeight="1" x14ac:dyDescent="0.2">
      <c r="A21" s="24"/>
    </row>
    <row r="22" spans="1:6" ht="9" customHeight="1" x14ac:dyDescent="0.2">
      <c r="A22" s="24"/>
    </row>
    <row r="23" spans="1:6" ht="9" customHeight="1" x14ac:dyDescent="0.2">
      <c r="A23" s="24"/>
    </row>
    <row r="24" spans="1:6" ht="6.95" customHeight="1" x14ac:dyDescent="0.2">
      <c r="A24" s="313" t="s">
        <v>956</v>
      </c>
    </row>
    <row r="25" spans="1:6" ht="9" customHeight="1" x14ac:dyDescent="0.2">
      <c r="A25" s="118" t="s">
        <v>1012</v>
      </c>
    </row>
    <row r="26" spans="1:6" ht="12.95" customHeight="1" x14ac:dyDescent="0.2">
      <c r="A26" s="388" t="s">
        <v>72</v>
      </c>
      <c r="B26" s="385">
        <v>2010</v>
      </c>
      <c r="C26" s="385">
        <v>2011</v>
      </c>
      <c r="D26" s="385">
        <v>2012</v>
      </c>
      <c r="E26" s="385">
        <v>2013</v>
      </c>
      <c r="F26" s="386">
        <v>2014</v>
      </c>
    </row>
    <row r="27" spans="1:6" ht="9" customHeight="1" x14ac:dyDescent="0.2">
      <c r="A27" s="146" t="s">
        <v>73</v>
      </c>
      <c r="B27" s="206">
        <v>706241</v>
      </c>
      <c r="C27" s="206">
        <v>776636</v>
      </c>
      <c r="D27" s="206">
        <v>850044</v>
      </c>
      <c r="E27" s="206">
        <v>940553</v>
      </c>
      <c r="F27" s="206">
        <v>947198</v>
      </c>
    </row>
    <row r="28" spans="1:6" ht="9" customHeight="1" x14ac:dyDescent="0.2">
      <c r="A28" s="146" t="s">
        <v>74</v>
      </c>
      <c r="B28" s="206">
        <v>698288</v>
      </c>
      <c r="C28" s="206">
        <v>765273</v>
      </c>
      <c r="D28" s="206">
        <v>848409</v>
      </c>
      <c r="E28" s="206">
        <v>943834</v>
      </c>
      <c r="F28" s="206">
        <v>939673</v>
      </c>
    </row>
    <row r="29" spans="1:6" ht="9" customHeight="1" x14ac:dyDescent="0.2">
      <c r="A29" s="146" t="s">
        <v>75</v>
      </c>
      <c r="B29" s="203">
        <v>8831</v>
      </c>
      <c r="C29" s="203">
        <v>4017</v>
      </c>
      <c r="D29" s="203">
        <v>10168</v>
      </c>
      <c r="E29" s="203">
        <v>8618</v>
      </c>
      <c r="F29" s="203">
        <v>3494</v>
      </c>
    </row>
    <row r="30" spans="1:6" ht="9" customHeight="1" x14ac:dyDescent="0.2">
      <c r="A30" s="418" t="s">
        <v>77</v>
      </c>
      <c r="B30" s="407">
        <v>78225</v>
      </c>
      <c r="C30" s="407">
        <v>58115</v>
      </c>
      <c r="D30" s="407">
        <v>29974</v>
      </c>
      <c r="E30" s="407">
        <v>36183</v>
      </c>
      <c r="F30" s="407">
        <v>26888</v>
      </c>
    </row>
    <row r="31" spans="1:6" ht="6.95" customHeight="1" x14ac:dyDescent="0.2">
      <c r="A31" s="313" t="s">
        <v>897</v>
      </c>
    </row>
    <row r="32" spans="1:6" ht="9" customHeight="1" x14ac:dyDescent="0.2">
      <c r="A32" s="24"/>
      <c r="B32" s="24"/>
      <c r="C32" s="24"/>
      <c r="D32" s="24"/>
      <c r="E32" s="24"/>
      <c r="F32" s="24"/>
    </row>
    <row r="33" spans="1:1" ht="9" customHeight="1" x14ac:dyDescent="0.2">
      <c r="A33" s="24"/>
    </row>
    <row r="34" spans="1:1" ht="9" customHeight="1" x14ac:dyDescent="0.2">
      <c r="A34" s="24"/>
    </row>
    <row r="35" spans="1:1" ht="9" customHeight="1" x14ac:dyDescent="0.2">
      <c r="A35" s="24"/>
    </row>
    <row r="36" spans="1:1" ht="9" customHeight="1" x14ac:dyDescent="0.2">
      <c r="A36" s="24"/>
    </row>
    <row r="37" spans="1:1" ht="9" customHeight="1" x14ac:dyDescent="0.2">
      <c r="A37" s="24"/>
    </row>
    <row r="38" spans="1:1" ht="9" customHeight="1" x14ac:dyDescent="0.2">
      <c r="A38" s="24"/>
    </row>
    <row r="39" spans="1:1" ht="9" customHeight="1" x14ac:dyDescent="0.2">
      <c r="A39" s="24"/>
    </row>
    <row r="40" spans="1:1" ht="9" customHeight="1" x14ac:dyDescent="0.2">
      <c r="A40" s="24"/>
    </row>
    <row r="41" spans="1:1" ht="9" customHeight="1" x14ac:dyDescent="0.2">
      <c r="A41" s="24"/>
    </row>
    <row r="42" spans="1:1" ht="9" customHeight="1" x14ac:dyDescent="0.2">
      <c r="A42" s="24"/>
    </row>
    <row r="43" spans="1:1" ht="9" customHeight="1" x14ac:dyDescent="0.2">
      <c r="A43" s="24"/>
    </row>
    <row r="44" spans="1:1" ht="9" customHeight="1" x14ac:dyDescent="0.2">
      <c r="A44" s="24"/>
    </row>
    <row r="45" spans="1:1" ht="9" customHeight="1" x14ac:dyDescent="0.2">
      <c r="A45" s="24"/>
    </row>
    <row r="46" spans="1:1" ht="9" customHeight="1" x14ac:dyDescent="0.2">
      <c r="A46" s="24"/>
    </row>
    <row r="47" spans="1:1" ht="9" customHeight="1" x14ac:dyDescent="0.2">
      <c r="A47" s="24"/>
    </row>
    <row r="48" spans="1:1" ht="6.95" customHeight="1" x14ac:dyDescent="0.2">
      <c r="A48" s="313" t="s">
        <v>956</v>
      </c>
    </row>
    <row r="49" spans="1:6" ht="9" customHeight="1" x14ac:dyDescent="0.2">
      <c r="A49" s="118" t="s">
        <v>1013</v>
      </c>
    </row>
    <row r="50" spans="1:6" ht="12.95" customHeight="1" x14ac:dyDescent="0.2">
      <c r="A50" s="388" t="s">
        <v>189</v>
      </c>
      <c r="B50" s="385">
        <v>2010</v>
      </c>
      <c r="C50" s="385">
        <v>2011</v>
      </c>
      <c r="D50" s="385">
        <v>2012</v>
      </c>
      <c r="E50" s="385">
        <v>2013</v>
      </c>
      <c r="F50" s="386">
        <v>2014</v>
      </c>
    </row>
    <row r="51" spans="1:6" ht="9" customHeight="1" x14ac:dyDescent="0.2">
      <c r="A51" s="146" t="s">
        <v>78</v>
      </c>
      <c r="B51" s="206">
        <v>9712391</v>
      </c>
      <c r="C51" s="206">
        <v>10438600</v>
      </c>
      <c r="D51" s="206">
        <v>11065969</v>
      </c>
      <c r="E51" s="206">
        <v>12335344</v>
      </c>
      <c r="F51" s="206">
        <v>12113666</v>
      </c>
    </row>
    <row r="52" spans="1:6" ht="9" customHeight="1" x14ac:dyDescent="0.2">
      <c r="A52" s="146" t="s">
        <v>79</v>
      </c>
      <c r="B52" s="206">
        <v>9473432</v>
      </c>
      <c r="C52" s="206">
        <v>10115114</v>
      </c>
      <c r="D52" s="206">
        <v>10783765</v>
      </c>
      <c r="E52" s="206">
        <v>11839867</v>
      </c>
      <c r="F52" s="206">
        <v>11735931</v>
      </c>
    </row>
    <row r="53" spans="1:6" ht="9" customHeight="1" x14ac:dyDescent="0.2">
      <c r="A53" s="418" t="s">
        <v>77</v>
      </c>
      <c r="B53" s="407">
        <v>1174785</v>
      </c>
      <c r="C53" s="407">
        <v>838822</v>
      </c>
      <c r="D53" s="407">
        <v>455945</v>
      </c>
      <c r="E53" s="407">
        <v>468588</v>
      </c>
      <c r="F53" s="407">
        <v>313269</v>
      </c>
    </row>
    <row r="54" spans="1:6" ht="6.95" customHeight="1" x14ac:dyDescent="0.2">
      <c r="A54" s="313" t="s">
        <v>897</v>
      </c>
    </row>
    <row r="72" spans="1:6" ht="6.95" customHeight="1" x14ac:dyDescent="0.2">
      <c r="A72" s="313" t="s">
        <v>956</v>
      </c>
    </row>
    <row r="73" spans="1:6" ht="9" customHeight="1" x14ac:dyDescent="0.2">
      <c r="A73" s="118" t="s">
        <v>1014</v>
      </c>
    </row>
    <row r="74" spans="1:6" ht="12.95" customHeight="1" x14ac:dyDescent="0.2">
      <c r="A74" s="388" t="s">
        <v>190</v>
      </c>
      <c r="B74" s="385">
        <v>2010</v>
      </c>
      <c r="C74" s="385">
        <v>2011</v>
      </c>
      <c r="D74" s="385">
        <v>2012</v>
      </c>
      <c r="E74" s="385">
        <v>2013</v>
      </c>
      <c r="F74" s="386">
        <v>2014</v>
      </c>
    </row>
    <row r="75" spans="1:6" ht="9" customHeight="1" x14ac:dyDescent="0.2">
      <c r="A75" s="146" t="s">
        <v>78</v>
      </c>
      <c r="B75" s="229">
        <v>974945</v>
      </c>
      <c r="C75" s="229">
        <v>1152809</v>
      </c>
      <c r="D75" s="229">
        <v>698429</v>
      </c>
      <c r="E75" s="229">
        <v>390859</v>
      </c>
      <c r="F75" s="229">
        <v>370647</v>
      </c>
    </row>
    <row r="76" spans="1:6" ht="9" customHeight="1" x14ac:dyDescent="0.2">
      <c r="A76" s="146" t="s">
        <v>79</v>
      </c>
      <c r="B76" s="229">
        <v>1635215</v>
      </c>
      <c r="C76" s="229">
        <v>2011750</v>
      </c>
      <c r="D76" s="229">
        <v>1443839</v>
      </c>
      <c r="E76" s="229">
        <v>1526232</v>
      </c>
      <c r="F76" s="229">
        <v>1637781</v>
      </c>
    </row>
    <row r="77" spans="1:6" ht="9" customHeight="1" x14ac:dyDescent="0.2">
      <c r="A77" s="418" t="s">
        <v>77</v>
      </c>
      <c r="B77" s="414">
        <v>589940</v>
      </c>
      <c r="C77" s="414">
        <v>911371</v>
      </c>
      <c r="D77" s="414">
        <v>550346</v>
      </c>
      <c r="E77" s="414">
        <v>334498</v>
      </c>
      <c r="F77" s="414">
        <v>290391</v>
      </c>
    </row>
    <row r="78" spans="1:6" ht="6.95" customHeight="1" x14ac:dyDescent="0.2">
      <c r="A78" s="313" t="s">
        <v>897</v>
      </c>
    </row>
    <row r="79" spans="1:6" ht="9" customHeight="1" x14ac:dyDescent="0.2">
      <c r="A79" s="24"/>
    </row>
    <row r="80" spans="1:6" ht="9" customHeight="1" x14ac:dyDescent="0.2">
      <c r="A80" s="24"/>
    </row>
    <row r="81" spans="1:1" ht="9" customHeight="1" x14ac:dyDescent="0.2">
      <c r="A81" s="24"/>
    </row>
    <row r="82" spans="1:1" ht="9" customHeight="1" x14ac:dyDescent="0.2">
      <c r="A82" s="24"/>
    </row>
    <row r="83" spans="1:1" ht="9" customHeight="1" x14ac:dyDescent="0.2">
      <c r="A83" s="24"/>
    </row>
    <row r="84" spans="1:1" ht="9" customHeight="1" x14ac:dyDescent="0.2">
      <c r="A84" s="24"/>
    </row>
    <row r="85" spans="1:1" ht="9" customHeight="1" x14ac:dyDescent="0.2">
      <c r="A85" s="24"/>
    </row>
    <row r="86" spans="1:1" ht="9" customHeight="1" x14ac:dyDescent="0.2">
      <c r="A86" s="24"/>
    </row>
    <row r="87" spans="1:1" ht="9" customHeight="1" x14ac:dyDescent="0.2">
      <c r="A87" s="24"/>
    </row>
    <row r="88" spans="1:1" ht="9" customHeight="1" x14ac:dyDescent="0.2">
      <c r="A88" s="24"/>
    </row>
    <row r="89" spans="1:1" ht="9" customHeight="1" x14ac:dyDescent="0.2">
      <c r="A89" s="24"/>
    </row>
    <row r="91" spans="1:1" ht="9" customHeight="1" x14ac:dyDescent="0.15">
      <c r="A91" s="310"/>
    </row>
    <row r="92" spans="1:1" ht="9" customHeight="1" x14ac:dyDescent="0.15">
      <c r="A92" s="310"/>
    </row>
    <row r="93" spans="1:1" ht="9" customHeight="1" x14ac:dyDescent="0.15">
      <c r="A93" s="310"/>
    </row>
    <row r="94" spans="1:1" ht="9" customHeight="1" x14ac:dyDescent="0.15">
      <c r="A94" s="310"/>
    </row>
    <row r="95" spans="1:1" ht="9" customHeight="1" x14ac:dyDescent="0.15">
      <c r="A95" s="310"/>
    </row>
    <row r="96" spans="1:1" ht="6.95" customHeight="1" x14ac:dyDescent="0.2">
      <c r="A96" s="313" t="s">
        <v>956</v>
      </c>
    </row>
    <row r="97" spans="1:6" s="28" customFormat="1" ht="9" customHeight="1" x14ac:dyDescent="0.2">
      <c r="A97" s="118" t="s">
        <v>1015</v>
      </c>
    </row>
    <row r="98" spans="1:6" s="28" customFormat="1" ht="12.95" customHeight="1" x14ac:dyDescent="0.2">
      <c r="A98" s="388" t="s">
        <v>191</v>
      </c>
      <c r="B98" s="385">
        <v>2010</v>
      </c>
      <c r="C98" s="385">
        <v>2011</v>
      </c>
      <c r="D98" s="385">
        <v>2012</v>
      </c>
      <c r="E98" s="385">
        <v>2013</v>
      </c>
      <c r="F98" s="386">
        <v>2014</v>
      </c>
    </row>
    <row r="99" spans="1:6" s="28" customFormat="1" ht="9" customHeight="1" x14ac:dyDescent="0.2">
      <c r="A99" s="146" t="s">
        <v>73</v>
      </c>
      <c r="B99" s="229">
        <v>15</v>
      </c>
      <c r="C99" s="229">
        <v>0</v>
      </c>
      <c r="D99" s="229">
        <v>0</v>
      </c>
      <c r="E99" s="229">
        <v>0</v>
      </c>
      <c r="F99" s="229">
        <v>0</v>
      </c>
    </row>
    <row r="100" spans="1:6" s="28" customFormat="1" ht="9" customHeight="1" x14ac:dyDescent="0.2">
      <c r="A100" s="236" t="s">
        <v>74</v>
      </c>
      <c r="B100" s="229">
        <v>2</v>
      </c>
      <c r="C100" s="229">
        <v>451</v>
      </c>
      <c r="D100" s="229">
        <v>351</v>
      </c>
      <c r="E100" s="229">
        <v>455</v>
      </c>
      <c r="F100" s="588">
        <v>93</v>
      </c>
    </row>
    <row r="101" spans="1:6" s="28" customFormat="1" ht="9" customHeight="1" x14ac:dyDescent="0.2">
      <c r="A101" s="418" t="s">
        <v>77</v>
      </c>
      <c r="B101" s="414">
        <v>172</v>
      </c>
      <c r="C101" s="414">
        <v>0</v>
      </c>
      <c r="D101" s="414">
        <v>0</v>
      </c>
      <c r="E101" s="414">
        <v>1</v>
      </c>
      <c r="F101" s="414">
        <v>0</v>
      </c>
    </row>
    <row r="102" spans="1:6" ht="6.95" customHeight="1" x14ac:dyDescent="0.2">
      <c r="A102" s="313" t="s">
        <v>897</v>
      </c>
    </row>
    <row r="103" spans="1:6" s="28" customFormat="1" ht="9" customHeight="1" x14ac:dyDescent="0.2"/>
    <row r="104" spans="1:6" s="28" customFormat="1" ht="9" customHeight="1" x14ac:dyDescent="0.2"/>
    <row r="105" spans="1:6" s="28" customFormat="1" ht="9" customHeight="1" x14ac:dyDescent="0.2"/>
    <row r="106" spans="1:6" s="28" customFormat="1" ht="9" customHeight="1" x14ac:dyDescent="0.2"/>
    <row r="107" spans="1:6" s="28" customFormat="1" ht="9" customHeight="1" x14ac:dyDescent="0.2"/>
    <row r="108" spans="1:6" s="28" customFormat="1" ht="9" customHeight="1" x14ac:dyDescent="0.2"/>
    <row r="109" spans="1:6" s="28" customFormat="1" ht="9" customHeight="1" x14ac:dyDescent="0.2"/>
    <row r="110" spans="1:6" s="28" customFormat="1" ht="9" customHeight="1" x14ac:dyDescent="0.2"/>
    <row r="111" spans="1:6" s="28" customFormat="1" ht="9" customHeight="1" x14ac:dyDescent="0.2"/>
    <row r="112" spans="1:6" s="28" customFormat="1" ht="9" customHeight="1" x14ac:dyDescent="0.2"/>
    <row r="113" s="28" customFormat="1" ht="9" customHeight="1" x14ac:dyDescent="0.2"/>
    <row r="114" s="28" customFormat="1" ht="9" customHeight="1" x14ac:dyDescent="0.2"/>
    <row r="115" s="28" customFormat="1" ht="9" customHeight="1" x14ac:dyDescent="0.2"/>
    <row r="116" s="28" customFormat="1" ht="9" customHeight="1" x14ac:dyDescent="0.2"/>
    <row r="117" s="28" customFormat="1" ht="9" customHeight="1" x14ac:dyDescent="0.2"/>
    <row r="118" s="28" customFormat="1" ht="9" customHeight="1" x14ac:dyDescent="0.2"/>
    <row r="119" s="28" customFormat="1" ht="9" customHeight="1" x14ac:dyDescent="0.2"/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23.7109375" style="25" customWidth="1"/>
    <col min="2" max="2" width="35.5703125" style="25" customWidth="1"/>
    <col min="3" max="16384" width="9.140625" style="25"/>
  </cols>
  <sheetData>
    <row r="1" spans="1:3" ht="9" customHeight="1" x14ac:dyDescent="0.2">
      <c r="A1" s="117" t="s">
        <v>80</v>
      </c>
    </row>
    <row r="2" spans="1:3" ht="9" customHeight="1" x14ac:dyDescent="0.2">
      <c r="A2" s="118" t="s">
        <v>1016</v>
      </c>
    </row>
    <row r="3" spans="1:3" ht="12.95" customHeight="1" x14ac:dyDescent="0.2">
      <c r="A3" s="388" t="s">
        <v>220</v>
      </c>
      <c r="B3" s="386" t="s">
        <v>683</v>
      </c>
    </row>
    <row r="4" spans="1:3" ht="9" customHeight="1" x14ac:dyDescent="0.2">
      <c r="A4" s="198">
        <v>2010</v>
      </c>
      <c r="B4" s="237">
        <v>1266</v>
      </c>
    </row>
    <row r="5" spans="1:3" ht="9" customHeight="1" x14ac:dyDescent="0.2">
      <c r="A5" s="198">
        <v>2011</v>
      </c>
      <c r="B5" s="237">
        <v>837</v>
      </c>
    </row>
    <row r="6" spans="1:3" ht="9" customHeight="1" x14ac:dyDescent="0.2">
      <c r="A6" s="198">
        <v>2012</v>
      </c>
      <c r="B6" s="237">
        <v>1612</v>
      </c>
    </row>
    <row r="7" spans="1:3" ht="9" customHeight="1" x14ac:dyDescent="0.2">
      <c r="A7" s="198">
        <v>2013</v>
      </c>
      <c r="B7" s="237">
        <v>2211</v>
      </c>
      <c r="C7" s="120"/>
    </row>
    <row r="8" spans="1:3" ht="9" customHeight="1" x14ac:dyDescent="0.2">
      <c r="A8" s="387">
        <v>2014</v>
      </c>
      <c r="B8" s="419">
        <v>2681</v>
      </c>
    </row>
    <row r="9" spans="1:3" ht="6.95" customHeight="1" x14ac:dyDescent="0.2">
      <c r="A9" s="313" t="s">
        <v>898</v>
      </c>
    </row>
    <row r="24" spans="1:1" ht="6.95" customHeight="1" x14ac:dyDescent="0.2">
      <c r="A24" s="313" t="s">
        <v>957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2"/>
  <sheetViews>
    <sheetView topLeftCell="A50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4.28515625" style="25" customWidth="1"/>
    <col min="2" max="6" width="9" style="25" customWidth="1"/>
    <col min="7" max="7" width="9.140625" style="25"/>
    <col min="8" max="8" width="9.85546875" style="25" bestFit="1" customWidth="1"/>
    <col min="9" max="16384" width="9.140625" style="25"/>
  </cols>
  <sheetData>
    <row r="1" spans="1:7" ht="9" customHeight="1" x14ac:dyDescent="0.2">
      <c r="A1" s="124" t="s">
        <v>81</v>
      </c>
    </row>
    <row r="2" spans="1:7" ht="9" customHeight="1" x14ac:dyDescent="0.2">
      <c r="A2" s="99" t="s">
        <v>1017</v>
      </c>
    </row>
    <row r="3" spans="1:7" ht="12.95" customHeight="1" x14ac:dyDescent="0.2">
      <c r="A3" s="638" t="s">
        <v>82</v>
      </c>
      <c r="B3" s="662" t="s">
        <v>456</v>
      </c>
      <c r="C3" s="662"/>
      <c r="D3" s="662"/>
      <c r="E3" s="662"/>
      <c r="F3" s="663"/>
    </row>
    <row r="4" spans="1:7" ht="12.95" customHeight="1" x14ac:dyDescent="0.2">
      <c r="A4" s="638"/>
      <c r="B4" s="385">
        <v>2010</v>
      </c>
      <c r="C4" s="385">
        <v>2011</v>
      </c>
      <c r="D4" s="385">
        <v>2012</v>
      </c>
      <c r="E4" s="385">
        <v>2013</v>
      </c>
      <c r="F4" s="386">
        <v>2014</v>
      </c>
    </row>
    <row r="5" spans="1:7" ht="9" customHeight="1" x14ac:dyDescent="0.2">
      <c r="A5" s="208" t="s">
        <v>733</v>
      </c>
      <c r="B5" s="240">
        <v>16064</v>
      </c>
      <c r="C5" s="240">
        <v>12855</v>
      </c>
      <c r="D5" s="240">
        <v>13487</v>
      </c>
      <c r="E5" s="240">
        <v>13124</v>
      </c>
      <c r="F5" s="240">
        <v>13450</v>
      </c>
      <c r="G5" s="80"/>
    </row>
    <row r="6" spans="1:7" ht="9" customHeight="1" x14ac:dyDescent="0.2">
      <c r="A6" s="208" t="s">
        <v>83</v>
      </c>
      <c r="B6" s="240">
        <v>311222</v>
      </c>
      <c r="C6" s="240">
        <v>300593</v>
      </c>
      <c r="D6" s="240">
        <v>295273</v>
      </c>
      <c r="E6" s="240">
        <v>290562</v>
      </c>
      <c r="F6" s="240">
        <v>290119</v>
      </c>
      <c r="G6" s="80"/>
    </row>
    <row r="7" spans="1:7" ht="9" customHeight="1" x14ac:dyDescent="0.2">
      <c r="A7" s="208" t="s">
        <v>668</v>
      </c>
      <c r="B7" s="240">
        <v>188753</v>
      </c>
      <c r="C7" s="240">
        <v>181034</v>
      </c>
      <c r="D7" s="240">
        <v>177458</v>
      </c>
      <c r="E7" s="240">
        <v>162036</v>
      </c>
      <c r="F7" s="240">
        <v>143562</v>
      </c>
    </row>
    <row r="8" spans="1:7" ht="9" customHeight="1" x14ac:dyDescent="0.2">
      <c r="A8" s="391" t="s">
        <v>669</v>
      </c>
      <c r="B8" s="416">
        <v>172689</v>
      </c>
      <c r="C8" s="416">
        <v>168179</v>
      </c>
      <c r="D8" s="416">
        <v>163971</v>
      </c>
      <c r="E8" s="416">
        <v>148912</v>
      </c>
      <c r="F8" s="416">
        <v>130112</v>
      </c>
      <c r="G8" s="80"/>
    </row>
    <row r="9" spans="1:7" ht="6.95" customHeight="1" x14ac:dyDescent="0.2">
      <c r="A9" s="313" t="s">
        <v>899</v>
      </c>
    </row>
    <row r="15" spans="1:7" ht="6" customHeight="1" x14ac:dyDescent="0.2"/>
    <row r="16" spans="1:7" ht="9" customHeight="1" x14ac:dyDescent="0.2">
      <c r="G16" s="28"/>
    </row>
    <row r="24" spans="1:6" ht="6.95" customHeight="1" x14ac:dyDescent="0.2">
      <c r="A24" s="313" t="s">
        <v>943</v>
      </c>
    </row>
    <row r="25" spans="1:6" ht="9" customHeight="1" x14ac:dyDescent="0.2">
      <c r="A25" s="99" t="s">
        <v>1018</v>
      </c>
    </row>
    <row r="26" spans="1:6" ht="12.95" customHeight="1" x14ac:dyDescent="0.2">
      <c r="A26" s="638" t="s">
        <v>84</v>
      </c>
      <c r="B26" s="662" t="s">
        <v>457</v>
      </c>
      <c r="C26" s="662"/>
      <c r="D26" s="662"/>
      <c r="E26" s="662"/>
      <c r="F26" s="663"/>
    </row>
    <row r="27" spans="1:6" ht="12.95" customHeight="1" x14ac:dyDescent="0.2">
      <c r="A27" s="638"/>
      <c r="B27" s="385">
        <v>2010</v>
      </c>
      <c r="C27" s="385">
        <v>2011</v>
      </c>
      <c r="D27" s="385">
        <v>2012</v>
      </c>
      <c r="E27" s="385">
        <v>2013</v>
      </c>
      <c r="F27" s="386">
        <v>2014</v>
      </c>
    </row>
    <row r="28" spans="1:6" s="24" customFormat="1" ht="9" customHeight="1" x14ac:dyDescent="0.2">
      <c r="A28" s="527" t="s">
        <v>223</v>
      </c>
      <c r="B28" s="529">
        <f>B29+B30</f>
        <v>2798956</v>
      </c>
      <c r="C28" s="529">
        <f>C29+C30</f>
        <v>3451308</v>
      </c>
      <c r="D28" s="529">
        <f>D29+D30</f>
        <v>3737007</v>
      </c>
      <c r="E28" s="529">
        <f>E29+E30</f>
        <v>3988830</v>
      </c>
      <c r="F28" s="529">
        <f>F29+F30</f>
        <v>4174266</v>
      </c>
    </row>
    <row r="29" spans="1:6" ht="9" customHeight="1" x14ac:dyDescent="0.2">
      <c r="A29" s="208" t="s">
        <v>734</v>
      </c>
      <c r="B29" s="240">
        <v>2533613</v>
      </c>
      <c r="C29" s="240">
        <v>3101616</v>
      </c>
      <c r="D29" s="240">
        <v>3359835</v>
      </c>
      <c r="E29" s="240">
        <v>3554925</v>
      </c>
      <c r="F29" s="240">
        <v>3702513</v>
      </c>
    </row>
    <row r="30" spans="1:6" ht="9" customHeight="1" x14ac:dyDescent="0.2">
      <c r="A30" s="391" t="s">
        <v>735</v>
      </c>
      <c r="B30" s="416">
        <v>265343</v>
      </c>
      <c r="C30" s="416">
        <v>349692</v>
      </c>
      <c r="D30" s="416">
        <v>377172</v>
      </c>
      <c r="E30" s="416">
        <v>433905</v>
      </c>
      <c r="F30" s="416">
        <v>471753</v>
      </c>
    </row>
    <row r="31" spans="1:6" ht="6.95" customHeight="1" x14ac:dyDescent="0.2">
      <c r="A31" s="313" t="s">
        <v>899</v>
      </c>
    </row>
    <row r="34" spans="1:2" ht="9" customHeight="1" x14ac:dyDescent="0.2">
      <c r="B34" s="114"/>
    </row>
    <row r="35" spans="1:2" ht="9" customHeight="1" x14ac:dyDescent="0.2">
      <c r="B35" s="101"/>
    </row>
    <row r="36" spans="1:2" ht="9" customHeight="1" x14ac:dyDescent="0.2">
      <c r="B36" s="53"/>
    </row>
    <row r="37" spans="1:2" ht="6" customHeight="1" x14ac:dyDescent="0.2">
      <c r="B37" s="53"/>
    </row>
    <row r="48" spans="1:2" ht="6.95" customHeight="1" x14ac:dyDescent="0.2">
      <c r="A48" s="313" t="s">
        <v>943</v>
      </c>
    </row>
    <row r="49" spans="1:7" ht="9" customHeight="1" x14ac:dyDescent="0.15">
      <c r="A49" s="99" t="s">
        <v>1019</v>
      </c>
      <c r="B49" s="125"/>
      <c r="C49" s="125"/>
      <c r="D49" s="125"/>
      <c r="E49" s="125"/>
    </row>
    <row r="50" spans="1:7" ht="12.95" customHeight="1" x14ac:dyDescent="0.2">
      <c r="A50" s="638" t="s">
        <v>544</v>
      </c>
      <c r="B50" s="664" t="s">
        <v>545</v>
      </c>
      <c r="C50" s="664"/>
      <c r="D50" s="664"/>
      <c r="E50" s="664"/>
      <c r="F50" s="665"/>
    </row>
    <row r="51" spans="1:7" ht="12.95" customHeight="1" x14ac:dyDescent="0.2">
      <c r="A51" s="638"/>
      <c r="B51" s="562">
        <v>2010</v>
      </c>
      <c r="C51" s="562">
        <v>2011</v>
      </c>
      <c r="D51" s="562">
        <v>2012</v>
      </c>
      <c r="E51" s="562">
        <v>2013</v>
      </c>
      <c r="F51" s="563">
        <v>2014</v>
      </c>
    </row>
    <row r="52" spans="1:7" ht="9" customHeight="1" x14ac:dyDescent="0.15">
      <c r="A52" s="542" t="s">
        <v>15</v>
      </c>
      <c r="B52" s="608">
        <f>B53+B55+B56+B57</f>
        <v>2798956</v>
      </c>
      <c r="C52" s="608">
        <f>C53+C55+C56+C57</f>
        <v>3451308</v>
      </c>
      <c r="D52" s="608">
        <f>D53+D55+D56+D57</f>
        <v>3737007</v>
      </c>
      <c r="E52" s="608">
        <f>E53+E55+E56+E57</f>
        <v>3988830</v>
      </c>
      <c r="F52" s="608">
        <f>F53+F54+F55+F56+F57</f>
        <v>4174266</v>
      </c>
      <c r="G52" s="126"/>
    </row>
    <row r="53" spans="1:7" ht="9" customHeight="1" x14ac:dyDescent="0.2">
      <c r="A53" s="543" t="s">
        <v>546</v>
      </c>
      <c r="B53" s="240">
        <v>875286</v>
      </c>
      <c r="C53" s="240">
        <v>1076860</v>
      </c>
      <c r="D53" s="240">
        <v>1248356</v>
      </c>
      <c r="E53" s="240">
        <v>1266634</v>
      </c>
      <c r="F53" s="240">
        <v>1295541</v>
      </c>
      <c r="G53" s="80"/>
    </row>
    <row r="54" spans="1:7" ht="9" customHeight="1" x14ac:dyDescent="0.2">
      <c r="A54" s="543" t="s">
        <v>773</v>
      </c>
      <c r="B54" s="240">
        <v>0</v>
      </c>
      <c r="C54" s="240">
        <v>0</v>
      </c>
      <c r="D54" s="240">
        <v>0</v>
      </c>
      <c r="E54" s="240">
        <v>0</v>
      </c>
      <c r="F54" s="240">
        <v>5</v>
      </c>
      <c r="G54" s="80"/>
    </row>
    <row r="55" spans="1:7" ht="9" customHeight="1" x14ac:dyDescent="0.2">
      <c r="A55" s="543" t="s">
        <v>547</v>
      </c>
      <c r="B55" s="240">
        <v>672499</v>
      </c>
      <c r="C55" s="240">
        <v>845715</v>
      </c>
      <c r="D55" s="240">
        <v>946662</v>
      </c>
      <c r="E55" s="240">
        <v>894558</v>
      </c>
      <c r="F55" s="240">
        <v>910678</v>
      </c>
      <c r="G55" s="80"/>
    </row>
    <row r="56" spans="1:7" ht="9" customHeight="1" x14ac:dyDescent="0.2">
      <c r="A56" s="543" t="s">
        <v>548</v>
      </c>
      <c r="B56" s="240">
        <v>1095555</v>
      </c>
      <c r="C56" s="240">
        <v>1259970</v>
      </c>
      <c r="D56" s="240">
        <v>1068056</v>
      </c>
      <c r="E56" s="240">
        <v>1297585</v>
      </c>
      <c r="F56" s="240">
        <v>1375257</v>
      </c>
      <c r="G56" s="80"/>
    </row>
    <row r="57" spans="1:7" ht="9" customHeight="1" x14ac:dyDescent="0.2">
      <c r="A57" s="544" t="s">
        <v>549</v>
      </c>
      <c r="B57" s="416">
        <v>155616</v>
      </c>
      <c r="C57" s="416">
        <v>268763</v>
      </c>
      <c r="D57" s="416">
        <v>473933</v>
      </c>
      <c r="E57" s="416">
        <v>530053</v>
      </c>
      <c r="F57" s="416">
        <v>592785</v>
      </c>
      <c r="G57" s="80"/>
    </row>
    <row r="58" spans="1:7" ht="6.95" customHeight="1" x14ac:dyDescent="0.2">
      <c r="A58" s="313" t="s">
        <v>900</v>
      </c>
    </row>
    <row r="63" spans="1:7" ht="6" customHeight="1" x14ac:dyDescent="0.2"/>
    <row r="72" spans="1:1" ht="6.95" customHeight="1" x14ac:dyDescent="0.2">
      <c r="A72" s="313" t="s">
        <v>943</v>
      </c>
    </row>
  </sheetData>
  <mergeCells count="6">
    <mergeCell ref="A3:A4"/>
    <mergeCell ref="A26:A27"/>
    <mergeCell ref="A50:A51"/>
    <mergeCell ref="B3:F3"/>
    <mergeCell ref="B26:F26"/>
    <mergeCell ref="B50:F50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200" zoomScaleNormal="200" workbookViewId="0">
      <selection activeCell="A29" sqref="A29"/>
    </sheetView>
  </sheetViews>
  <sheetFormatPr defaultColWidth="9.140625" defaultRowHeight="9" customHeight="1" x14ac:dyDescent="0.2"/>
  <cols>
    <col min="1" max="1" width="25.7109375" style="25" customWidth="1"/>
    <col min="2" max="6" width="6.7109375" style="25" customWidth="1"/>
    <col min="7" max="16384" width="9.140625" style="25"/>
  </cols>
  <sheetData>
    <row r="1" spans="1:6" ht="9" customHeight="1" x14ac:dyDescent="0.2">
      <c r="A1" s="117" t="s">
        <v>85</v>
      </c>
    </row>
    <row r="2" spans="1:6" ht="8.4499999999999993" customHeight="1" x14ac:dyDescent="0.2">
      <c r="A2" s="99" t="s">
        <v>1020</v>
      </c>
    </row>
    <row r="3" spans="1:6" ht="12.95" customHeight="1" x14ac:dyDescent="0.2">
      <c r="A3" s="388" t="s">
        <v>670</v>
      </c>
      <c r="B3" s="385">
        <v>2010</v>
      </c>
      <c r="C3" s="385">
        <v>2011</v>
      </c>
      <c r="D3" s="385">
        <v>2012</v>
      </c>
      <c r="E3" s="385">
        <v>2013</v>
      </c>
      <c r="F3" s="386">
        <v>2014</v>
      </c>
    </row>
    <row r="4" spans="1:6" ht="9" customHeight="1" x14ac:dyDescent="0.2">
      <c r="A4" s="122" t="s">
        <v>86</v>
      </c>
      <c r="B4" s="123">
        <v>10528</v>
      </c>
      <c r="C4" s="123">
        <v>14465</v>
      </c>
      <c r="D4" s="123">
        <v>14960</v>
      </c>
      <c r="E4" s="123">
        <v>5835</v>
      </c>
      <c r="F4" s="123">
        <v>5118</v>
      </c>
    </row>
    <row r="5" spans="1:6" ht="9" customHeight="1" x14ac:dyDescent="0.2">
      <c r="A5" s="122" t="s">
        <v>87</v>
      </c>
      <c r="B5" s="123">
        <v>1</v>
      </c>
      <c r="C5" s="123">
        <v>8</v>
      </c>
      <c r="D5" s="123">
        <v>128</v>
      </c>
      <c r="E5" s="123">
        <v>169</v>
      </c>
      <c r="F5" s="123">
        <v>15</v>
      </c>
    </row>
    <row r="6" spans="1:6" ht="9" customHeight="1" x14ac:dyDescent="0.2">
      <c r="A6" s="122" t="s">
        <v>432</v>
      </c>
      <c r="B6" s="123">
        <v>35670</v>
      </c>
      <c r="C6" s="123">
        <v>50580</v>
      </c>
      <c r="D6" s="123">
        <v>37731</v>
      </c>
      <c r="E6" s="123">
        <v>29583</v>
      </c>
      <c r="F6" s="123">
        <v>29955</v>
      </c>
    </row>
    <row r="7" spans="1:6" ht="9" customHeight="1" x14ac:dyDescent="0.2">
      <c r="A7" s="122" t="s">
        <v>88</v>
      </c>
      <c r="B7" s="123">
        <v>448848</v>
      </c>
      <c r="C7" s="123">
        <v>556653</v>
      </c>
      <c r="D7" s="123">
        <v>605167</v>
      </c>
      <c r="E7" s="123">
        <v>667248</v>
      </c>
      <c r="F7" s="123">
        <v>727808</v>
      </c>
    </row>
    <row r="8" spans="1:6" ht="9" customHeight="1" x14ac:dyDescent="0.2">
      <c r="A8" s="122" t="s">
        <v>89</v>
      </c>
      <c r="B8" s="123">
        <v>1905</v>
      </c>
      <c r="C8" s="123">
        <v>2118</v>
      </c>
      <c r="D8" s="123">
        <v>2968</v>
      </c>
      <c r="E8" s="123">
        <v>3001</v>
      </c>
      <c r="F8" s="123">
        <v>2712</v>
      </c>
    </row>
    <row r="9" spans="1:6" ht="9" customHeight="1" x14ac:dyDescent="0.2">
      <c r="A9" s="122" t="s">
        <v>433</v>
      </c>
      <c r="B9" s="123">
        <v>1978</v>
      </c>
      <c r="C9" s="123">
        <v>2373</v>
      </c>
      <c r="D9" s="123">
        <v>2443</v>
      </c>
      <c r="E9" s="123">
        <v>2563</v>
      </c>
      <c r="F9" s="123">
        <v>4281</v>
      </c>
    </row>
    <row r="10" spans="1:6" ht="9" customHeight="1" x14ac:dyDescent="0.2">
      <c r="A10" s="122" t="s">
        <v>434</v>
      </c>
      <c r="B10" s="123">
        <v>3</v>
      </c>
      <c r="C10" s="123">
        <v>0</v>
      </c>
      <c r="D10" s="123">
        <v>0</v>
      </c>
      <c r="E10" s="123">
        <v>0</v>
      </c>
      <c r="F10" s="123">
        <v>0</v>
      </c>
    </row>
    <row r="11" spans="1:6" ht="9" customHeight="1" x14ac:dyDescent="0.2">
      <c r="A11" s="122" t="s">
        <v>435</v>
      </c>
      <c r="B11" s="123">
        <v>267121</v>
      </c>
      <c r="C11" s="123">
        <v>323497</v>
      </c>
      <c r="D11" s="123">
        <v>381431</v>
      </c>
      <c r="E11" s="123">
        <v>422219</v>
      </c>
      <c r="F11" s="123">
        <v>417730</v>
      </c>
    </row>
    <row r="12" spans="1:6" ht="9" customHeight="1" x14ac:dyDescent="0.2">
      <c r="A12" s="122" t="s">
        <v>436</v>
      </c>
      <c r="B12" s="123">
        <v>116543</v>
      </c>
      <c r="C12" s="123">
        <v>124965</v>
      </c>
      <c r="D12" s="123">
        <v>143008</v>
      </c>
      <c r="E12" s="123">
        <v>156775</v>
      </c>
      <c r="F12" s="123">
        <v>156105</v>
      </c>
    </row>
    <row r="13" spans="1:6" ht="9" customHeight="1" x14ac:dyDescent="0.2">
      <c r="A13" s="122" t="s">
        <v>437</v>
      </c>
      <c r="B13" s="123">
        <v>102857</v>
      </c>
      <c r="C13" s="123">
        <v>136273</v>
      </c>
      <c r="D13" s="123">
        <v>137948</v>
      </c>
      <c r="E13" s="123">
        <v>148946</v>
      </c>
      <c r="F13" s="123">
        <v>161092</v>
      </c>
    </row>
    <row r="14" spans="1:6" ht="9" customHeight="1" x14ac:dyDescent="0.2">
      <c r="A14" s="122" t="s">
        <v>90</v>
      </c>
      <c r="B14" s="123">
        <v>0</v>
      </c>
      <c r="C14" s="123">
        <v>0</v>
      </c>
      <c r="D14" s="123">
        <v>144</v>
      </c>
      <c r="E14" s="123">
        <v>228</v>
      </c>
      <c r="F14" s="123">
        <v>162</v>
      </c>
    </row>
    <row r="15" spans="1:6" ht="9" customHeight="1" x14ac:dyDescent="0.2">
      <c r="A15" s="122" t="s">
        <v>667</v>
      </c>
      <c r="B15" s="123">
        <v>0</v>
      </c>
      <c r="C15" s="123">
        <v>146913</v>
      </c>
      <c r="D15" s="123">
        <v>155735</v>
      </c>
      <c r="E15" s="123">
        <v>169817</v>
      </c>
      <c r="F15" s="123">
        <v>206599</v>
      </c>
    </row>
    <row r="16" spans="1:6" ht="9" customHeight="1" x14ac:dyDescent="0.2">
      <c r="A16" s="122" t="s">
        <v>458</v>
      </c>
      <c r="B16" s="123">
        <v>26</v>
      </c>
      <c r="C16" s="123">
        <v>24</v>
      </c>
      <c r="D16" s="123">
        <v>26</v>
      </c>
      <c r="E16" s="123">
        <v>71</v>
      </c>
      <c r="F16" s="123">
        <v>926</v>
      </c>
    </row>
    <row r="17" spans="1:6" ht="9" customHeight="1" x14ac:dyDescent="0.2">
      <c r="A17" s="122" t="s">
        <v>671</v>
      </c>
      <c r="B17" s="123">
        <v>60877</v>
      </c>
      <c r="C17" s="123">
        <v>101713</v>
      </c>
      <c r="D17" s="123">
        <v>63478</v>
      </c>
      <c r="E17" s="123">
        <v>28476</v>
      </c>
      <c r="F17" s="123">
        <v>98610</v>
      </c>
    </row>
    <row r="18" spans="1:6" ht="9" customHeight="1" x14ac:dyDescent="0.2">
      <c r="A18" s="538" t="s">
        <v>736</v>
      </c>
      <c r="B18" s="539">
        <f>SUM(B4:B17)</f>
        <v>1046357</v>
      </c>
      <c r="C18" s="539">
        <f>SUM(C4:C17)</f>
        <v>1459582</v>
      </c>
      <c r="D18" s="539">
        <f>SUM(D4:D17)</f>
        <v>1545167</v>
      </c>
      <c r="E18" s="539">
        <f>SUM(E4:E17)</f>
        <v>1634931</v>
      </c>
      <c r="F18" s="539">
        <f>SUM(F4:F17)</f>
        <v>1811113</v>
      </c>
    </row>
    <row r="19" spans="1:6" ht="9" customHeight="1" x14ac:dyDescent="0.2">
      <c r="A19" s="540" t="s">
        <v>737</v>
      </c>
      <c r="B19" s="541">
        <v>0</v>
      </c>
      <c r="C19" s="541">
        <v>0</v>
      </c>
      <c r="D19" s="541">
        <v>0</v>
      </c>
      <c r="E19" s="541">
        <v>1437577</v>
      </c>
      <c r="F19" s="541">
        <v>1680504</v>
      </c>
    </row>
    <row r="20" spans="1:6" ht="9" customHeight="1" x14ac:dyDescent="0.2">
      <c r="A20" s="531" t="s">
        <v>673</v>
      </c>
      <c r="B20" s="532">
        <f t="shared" ref="B20:D20" si="0">B18+B19</f>
        <v>1046357</v>
      </c>
      <c r="C20" s="532">
        <f t="shared" si="0"/>
        <v>1459582</v>
      </c>
      <c r="D20" s="532">
        <f t="shared" si="0"/>
        <v>1545167</v>
      </c>
      <c r="E20" s="532">
        <f>E18+E19</f>
        <v>3072508</v>
      </c>
      <c r="F20" s="532">
        <f>F18+F19</f>
        <v>3491617</v>
      </c>
    </row>
    <row r="21" spans="1:6" ht="9" customHeight="1" x14ac:dyDescent="0.2">
      <c r="A21" s="531" t="s">
        <v>674</v>
      </c>
      <c r="B21" s="532">
        <f>B22-B20</f>
        <v>40066</v>
      </c>
      <c r="C21" s="532">
        <f>C22-C20</f>
        <v>32308</v>
      </c>
      <c r="D21" s="532">
        <f>D22-D20</f>
        <v>53017</v>
      </c>
      <c r="E21" s="532">
        <v>48924</v>
      </c>
      <c r="F21" s="532">
        <v>49672</v>
      </c>
    </row>
    <row r="22" spans="1:6" ht="9" customHeight="1" x14ac:dyDescent="0.2">
      <c r="A22" s="533" t="s">
        <v>672</v>
      </c>
      <c r="B22" s="534">
        <v>1086423</v>
      </c>
      <c r="C22" s="534">
        <v>1491890</v>
      </c>
      <c r="D22" s="534">
        <v>1598184</v>
      </c>
      <c r="E22" s="534">
        <f>E20+E21</f>
        <v>3121432</v>
      </c>
      <c r="F22" s="534">
        <f>F20+F21</f>
        <v>3541289</v>
      </c>
    </row>
    <row r="23" spans="1:6" ht="6.95" customHeight="1" x14ac:dyDescent="0.2">
      <c r="A23" s="313" t="s">
        <v>1083</v>
      </c>
    </row>
    <row r="24" spans="1:6" ht="6.95" customHeight="1" x14ac:dyDescent="0.2">
      <c r="A24" s="313" t="s">
        <v>1082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7.5703125" style="25" customWidth="1"/>
    <col min="2" max="7" width="7.28515625" style="25" customWidth="1"/>
    <col min="8" max="8" width="8.140625" style="25" customWidth="1"/>
    <col min="9" max="16384" width="9.140625" style="25"/>
  </cols>
  <sheetData>
    <row r="1" spans="1:8" ht="9" customHeight="1" x14ac:dyDescent="0.2">
      <c r="A1" s="99" t="s">
        <v>1021</v>
      </c>
    </row>
    <row r="2" spans="1:8" ht="12.95" customHeight="1" x14ac:dyDescent="0.2">
      <c r="A2" s="666" t="s">
        <v>350</v>
      </c>
      <c r="B2" s="667" t="s">
        <v>426</v>
      </c>
      <c r="C2" s="667"/>
      <c r="D2" s="667"/>
      <c r="E2" s="667"/>
      <c r="F2" s="667"/>
      <c r="G2" s="667"/>
      <c r="H2" s="668"/>
    </row>
    <row r="3" spans="1:8" ht="12.95" customHeight="1" x14ac:dyDescent="0.2">
      <c r="A3" s="666"/>
      <c r="B3" s="298" t="s">
        <v>427</v>
      </c>
      <c r="C3" s="298" t="s">
        <v>428</v>
      </c>
      <c r="D3" s="298" t="s">
        <v>429</v>
      </c>
      <c r="E3" s="298" t="s">
        <v>430</v>
      </c>
      <c r="F3" s="298" t="s">
        <v>431</v>
      </c>
      <c r="G3" s="298" t="s">
        <v>621</v>
      </c>
      <c r="H3" s="420" t="s">
        <v>15</v>
      </c>
    </row>
    <row r="4" spans="1:8" ht="9" customHeight="1" x14ac:dyDescent="0.2">
      <c r="A4" s="241">
        <v>2010</v>
      </c>
      <c r="B4" s="207">
        <v>1023407</v>
      </c>
      <c r="C4" s="207">
        <v>785</v>
      </c>
      <c r="D4" s="207">
        <v>3277</v>
      </c>
      <c r="E4" s="207">
        <v>6246</v>
      </c>
      <c r="F4" s="207">
        <v>4128</v>
      </c>
      <c r="G4" s="207">
        <v>907448</v>
      </c>
      <c r="H4" s="242">
        <f>SUM(B4:G4)</f>
        <v>1945291</v>
      </c>
    </row>
    <row r="5" spans="1:8" ht="9" customHeight="1" x14ac:dyDescent="0.2">
      <c r="A5" s="241">
        <v>2011</v>
      </c>
      <c r="B5" s="207">
        <v>1263295</v>
      </c>
      <c r="C5" s="207">
        <v>1209</v>
      </c>
      <c r="D5" s="207">
        <v>3277</v>
      </c>
      <c r="E5" s="207">
        <v>7379</v>
      </c>
      <c r="F5" s="207">
        <v>6092</v>
      </c>
      <c r="G5" s="207">
        <v>1189989</v>
      </c>
      <c r="H5" s="242">
        <f>SUM(B5:G5)</f>
        <v>2471241</v>
      </c>
    </row>
    <row r="6" spans="1:8" ht="9" customHeight="1" x14ac:dyDescent="0.2">
      <c r="A6" s="241">
        <v>2012</v>
      </c>
      <c r="B6" s="207">
        <v>1303111</v>
      </c>
      <c r="C6" s="207">
        <v>1073</v>
      </c>
      <c r="D6" s="207">
        <v>3004</v>
      </c>
      <c r="E6" s="207">
        <v>3910</v>
      </c>
      <c r="F6" s="207">
        <v>0</v>
      </c>
      <c r="G6" s="207">
        <v>1244442</v>
      </c>
      <c r="H6" s="242">
        <f>SUM(B6:G6)</f>
        <v>2555540</v>
      </c>
    </row>
    <row r="7" spans="1:8" ht="9" customHeight="1" x14ac:dyDescent="0.2">
      <c r="A7" s="241">
        <v>2013</v>
      </c>
      <c r="B7" s="207">
        <v>1399946</v>
      </c>
      <c r="C7" s="207">
        <v>1103</v>
      </c>
      <c r="D7" s="207">
        <v>3277</v>
      </c>
      <c r="E7" s="207">
        <v>201</v>
      </c>
      <c r="F7" s="207">
        <v>0</v>
      </c>
      <c r="G7" s="207">
        <v>1338762</v>
      </c>
      <c r="H7" s="242">
        <f>SUM(B7:G7)</f>
        <v>2743289</v>
      </c>
    </row>
    <row r="8" spans="1:8" ht="9" customHeight="1" x14ac:dyDescent="0.2">
      <c r="A8" s="421">
        <v>2014</v>
      </c>
      <c r="B8" s="392">
        <v>1462423.0401599999</v>
      </c>
      <c r="C8" s="392">
        <v>1049.0850499999999</v>
      </c>
      <c r="D8" s="392">
        <v>3003.7914500000002</v>
      </c>
      <c r="E8" s="392">
        <v>0</v>
      </c>
      <c r="F8" s="392">
        <v>0</v>
      </c>
      <c r="G8" s="392">
        <v>1442017.1693399998</v>
      </c>
      <c r="H8" s="422">
        <f>SUM(B8:G8)</f>
        <v>2908493.0859999997</v>
      </c>
    </row>
    <row r="9" spans="1:8" ht="6.95" customHeight="1" x14ac:dyDescent="0.2">
      <c r="A9" s="313" t="s">
        <v>901</v>
      </c>
    </row>
    <row r="10" spans="1:8" ht="9" customHeight="1" x14ac:dyDescent="0.2">
      <c r="A10" s="24"/>
    </row>
    <row r="11" spans="1:8" ht="9" customHeight="1" x14ac:dyDescent="0.2">
      <c r="C11" s="298" t="s">
        <v>427</v>
      </c>
      <c r="D11" s="298" t="s">
        <v>621</v>
      </c>
      <c r="E11" s="298" t="s">
        <v>20</v>
      </c>
    </row>
    <row r="12" spans="1:8" ht="9" customHeight="1" x14ac:dyDescent="0.2">
      <c r="B12" s="299">
        <f>A4</f>
        <v>2010</v>
      </c>
      <c r="C12" s="306">
        <f>B4</f>
        <v>1023407</v>
      </c>
      <c r="D12" s="306">
        <f>G4</f>
        <v>907448</v>
      </c>
      <c r="E12" s="306">
        <f>C4+D4+E4+F4</f>
        <v>14436</v>
      </c>
    </row>
    <row r="13" spans="1:8" ht="6" customHeight="1" x14ac:dyDescent="0.2">
      <c r="B13" s="312"/>
      <c r="C13" s="306"/>
      <c r="D13" s="306"/>
      <c r="E13" s="306"/>
    </row>
    <row r="14" spans="1:8" ht="9" customHeight="1" x14ac:dyDescent="0.2">
      <c r="B14" s="299">
        <f t="shared" ref="B14:C17" si="0">A5</f>
        <v>2011</v>
      </c>
      <c r="C14" s="306">
        <f t="shared" si="0"/>
        <v>1263295</v>
      </c>
      <c r="D14" s="306">
        <f>G5</f>
        <v>1189989</v>
      </c>
      <c r="E14" s="306">
        <f>C5+D5+E5+F5</f>
        <v>17957</v>
      </c>
    </row>
    <row r="15" spans="1:8" ht="6.95" customHeight="1" x14ac:dyDescent="0.2">
      <c r="B15" s="299">
        <f t="shared" si="0"/>
        <v>2012</v>
      </c>
      <c r="C15" s="306">
        <f t="shared" si="0"/>
        <v>1303111</v>
      </c>
      <c r="D15" s="306">
        <f>G6</f>
        <v>1244442</v>
      </c>
      <c r="E15" s="306">
        <f>C6+D6+E6+F6</f>
        <v>7987</v>
      </c>
    </row>
    <row r="16" spans="1:8" ht="9" customHeight="1" x14ac:dyDescent="0.2">
      <c r="B16" s="299">
        <f t="shared" si="0"/>
        <v>2013</v>
      </c>
      <c r="C16" s="306">
        <f t="shared" si="0"/>
        <v>1399946</v>
      </c>
      <c r="D16" s="306">
        <f>G7</f>
        <v>1338762</v>
      </c>
      <c r="E16" s="306">
        <f>C7+D7+E7+F7</f>
        <v>4581</v>
      </c>
    </row>
    <row r="17" spans="1:5" ht="9" customHeight="1" x14ac:dyDescent="0.2">
      <c r="B17" s="299">
        <f t="shared" si="0"/>
        <v>2014</v>
      </c>
      <c r="C17" s="306">
        <f t="shared" si="0"/>
        <v>1462423.0401599999</v>
      </c>
      <c r="D17" s="306">
        <f>G8</f>
        <v>1442017.1693399998</v>
      </c>
      <c r="E17" s="306">
        <f>C8+D8+E8+F8</f>
        <v>4052.8765000000003</v>
      </c>
    </row>
    <row r="23" spans="1:5" ht="3.95" customHeight="1" x14ac:dyDescent="0.2"/>
    <row r="24" spans="1:5" ht="6.95" customHeight="1" x14ac:dyDescent="0.2">
      <c r="A24" s="313" t="s">
        <v>942</v>
      </c>
    </row>
    <row r="25" spans="1:5" ht="6.95" customHeight="1" x14ac:dyDescent="0.2">
      <c r="A25" s="313" t="s">
        <v>920</v>
      </c>
    </row>
  </sheetData>
  <mergeCells count="2">
    <mergeCell ref="A2:A3"/>
    <mergeCell ref="B2:H2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200" zoomScaleNormal="200" workbookViewId="0">
      <selection activeCell="F10" sqref="F10"/>
    </sheetView>
  </sheetViews>
  <sheetFormatPr defaultColWidth="9.140625" defaultRowHeight="9" customHeight="1" x14ac:dyDescent="0.2"/>
  <cols>
    <col min="1" max="1" width="19.7109375" style="25" customWidth="1"/>
    <col min="2" max="2" width="9.5703125" style="25" customWidth="1"/>
    <col min="3" max="3" width="19.7109375" style="25" customWidth="1"/>
    <col min="4" max="4" width="10.28515625" style="25" customWidth="1"/>
    <col min="5" max="16384" width="9.140625" style="25"/>
  </cols>
  <sheetData>
    <row r="1" spans="1:4" ht="9.9499999999999993" customHeight="1" x14ac:dyDescent="0.2">
      <c r="A1" s="1" t="s">
        <v>204</v>
      </c>
    </row>
    <row r="2" spans="1:4" ht="9.9499999999999993" customHeight="1" x14ac:dyDescent="0.2">
      <c r="A2" s="53" t="s">
        <v>864</v>
      </c>
      <c r="B2" s="53"/>
      <c r="C2" s="53"/>
      <c r="D2" s="338" t="s">
        <v>282</v>
      </c>
    </row>
    <row r="3" spans="1:4" s="127" customFormat="1" ht="12.95" customHeight="1" x14ac:dyDescent="0.2">
      <c r="A3" s="347" t="s">
        <v>353</v>
      </c>
      <c r="B3" s="348" t="s">
        <v>792</v>
      </c>
      <c r="C3" s="348" t="s">
        <v>1078</v>
      </c>
      <c r="D3" s="349" t="s">
        <v>792</v>
      </c>
    </row>
    <row r="4" spans="1:4" ht="9" customHeight="1" x14ac:dyDescent="0.2">
      <c r="A4" s="618" t="s">
        <v>215</v>
      </c>
      <c r="B4" s="624">
        <f>D4+D5+D6+D7+D8+D9</f>
        <v>3314.3</v>
      </c>
      <c r="C4" s="350" t="s">
        <v>384</v>
      </c>
      <c r="D4" s="351">
        <v>1109.4000000000001</v>
      </c>
    </row>
    <row r="5" spans="1:4" ht="9" customHeight="1" x14ac:dyDescent="0.2">
      <c r="A5" s="619"/>
      <c r="B5" s="626"/>
      <c r="C5" s="352" t="s">
        <v>380</v>
      </c>
      <c r="D5" s="353">
        <v>129.5</v>
      </c>
    </row>
    <row r="6" spans="1:4" ht="9" customHeight="1" x14ac:dyDescent="0.2">
      <c r="A6" s="619"/>
      <c r="B6" s="626"/>
      <c r="C6" s="352" t="s">
        <v>381</v>
      </c>
      <c r="D6" s="353">
        <v>469.6</v>
      </c>
    </row>
    <row r="7" spans="1:4" ht="9" customHeight="1" x14ac:dyDescent="0.2">
      <c r="A7" s="619"/>
      <c r="B7" s="626"/>
      <c r="C7" s="352" t="s">
        <v>382</v>
      </c>
      <c r="D7" s="353">
        <v>808.8</v>
      </c>
    </row>
    <row r="8" spans="1:4" ht="9" customHeight="1" x14ac:dyDescent="0.2">
      <c r="A8" s="619"/>
      <c r="B8" s="626"/>
      <c r="C8" s="352" t="s">
        <v>383</v>
      </c>
      <c r="D8" s="353">
        <v>637.70000000000005</v>
      </c>
    </row>
    <row r="9" spans="1:4" ht="9" customHeight="1" x14ac:dyDescent="0.2">
      <c r="A9" s="620"/>
      <c r="B9" s="625"/>
      <c r="C9" s="354" t="s">
        <v>385</v>
      </c>
      <c r="D9" s="355">
        <v>159.30000000000001</v>
      </c>
    </row>
    <row r="10" spans="1:4" ht="9" customHeight="1" x14ac:dyDescent="0.2">
      <c r="A10" s="618" t="s">
        <v>359</v>
      </c>
      <c r="B10" s="624">
        <f>D10+D11</f>
        <v>2678</v>
      </c>
      <c r="C10" s="350" t="s">
        <v>378</v>
      </c>
      <c r="D10" s="351">
        <v>2509.1</v>
      </c>
    </row>
    <row r="11" spans="1:4" ht="9" customHeight="1" x14ac:dyDescent="0.2">
      <c r="A11" s="620"/>
      <c r="B11" s="625"/>
      <c r="C11" s="354" t="s">
        <v>379</v>
      </c>
      <c r="D11" s="355">
        <v>168.9</v>
      </c>
    </row>
    <row r="12" spans="1:4" ht="9" customHeight="1" x14ac:dyDescent="0.2">
      <c r="A12" s="356" t="s">
        <v>356</v>
      </c>
      <c r="B12" s="357">
        <f>D12</f>
        <v>2223</v>
      </c>
      <c r="C12" s="358" t="s">
        <v>370</v>
      </c>
      <c r="D12" s="359">
        <v>2223</v>
      </c>
    </row>
    <row r="13" spans="1:4" ht="9" customHeight="1" x14ac:dyDescent="0.2">
      <c r="A13" s="618" t="s">
        <v>217</v>
      </c>
      <c r="B13" s="621">
        <f>D13+D14+D15+D16+D17</f>
        <v>2222.9</v>
      </c>
      <c r="C13" s="350" t="s">
        <v>390</v>
      </c>
      <c r="D13" s="360">
        <v>752.7</v>
      </c>
    </row>
    <row r="14" spans="1:4" ht="9" customHeight="1" x14ac:dyDescent="0.2">
      <c r="A14" s="619"/>
      <c r="B14" s="622"/>
      <c r="C14" s="352" t="s">
        <v>391</v>
      </c>
      <c r="D14" s="361">
        <v>407.1</v>
      </c>
    </row>
    <row r="15" spans="1:4" ht="9" customHeight="1" x14ac:dyDescent="0.2">
      <c r="A15" s="619"/>
      <c r="B15" s="622"/>
      <c r="C15" s="352" t="s">
        <v>392</v>
      </c>
      <c r="D15" s="361">
        <v>822.5</v>
      </c>
    </row>
    <row r="16" spans="1:4" ht="9" customHeight="1" x14ac:dyDescent="0.2">
      <c r="A16" s="619"/>
      <c r="B16" s="622"/>
      <c r="C16" s="352" t="s">
        <v>393</v>
      </c>
      <c r="D16" s="361">
        <v>105.1</v>
      </c>
    </row>
    <row r="17" spans="1:4" ht="9" customHeight="1" x14ac:dyDescent="0.2">
      <c r="A17" s="620"/>
      <c r="B17" s="623"/>
      <c r="C17" s="354" t="s">
        <v>394</v>
      </c>
      <c r="D17" s="362">
        <v>135.5</v>
      </c>
    </row>
    <row r="18" spans="1:4" ht="9" customHeight="1" x14ac:dyDescent="0.2">
      <c r="A18" s="618" t="s">
        <v>218</v>
      </c>
      <c r="B18" s="621">
        <f>D18+D19+D20+D21</f>
        <v>2013.5</v>
      </c>
      <c r="C18" s="350" t="s">
        <v>386</v>
      </c>
      <c r="D18" s="351">
        <v>1694.4</v>
      </c>
    </row>
    <row r="19" spans="1:4" ht="9" customHeight="1" x14ac:dyDescent="0.2">
      <c r="A19" s="619"/>
      <c r="B19" s="622"/>
      <c r="C19" s="352" t="s">
        <v>387</v>
      </c>
      <c r="D19" s="353">
        <v>155.1</v>
      </c>
    </row>
    <row r="20" spans="1:4" ht="9" customHeight="1" x14ac:dyDescent="0.2">
      <c r="A20" s="619"/>
      <c r="B20" s="622"/>
      <c r="C20" s="352" t="s">
        <v>388</v>
      </c>
      <c r="D20" s="361">
        <v>74.599999999999994</v>
      </c>
    </row>
    <row r="21" spans="1:4" ht="9" customHeight="1" x14ac:dyDescent="0.2">
      <c r="A21" s="620"/>
      <c r="B21" s="623"/>
      <c r="C21" s="354" t="s">
        <v>389</v>
      </c>
      <c r="D21" s="362">
        <v>89.4</v>
      </c>
    </row>
    <row r="22" spans="1:4" ht="9" customHeight="1" x14ac:dyDescent="0.2">
      <c r="A22" s="356" t="s">
        <v>360</v>
      </c>
      <c r="B22" s="363">
        <f>D22</f>
        <v>1963</v>
      </c>
      <c r="C22" s="358" t="s">
        <v>395</v>
      </c>
      <c r="D22" s="364">
        <v>1963</v>
      </c>
    </row>
    <row r="23" spans="1:4" ht="9" customHeight="1" x14ac:dyDescent="0.2">
      <c r="A23" s="356" t="s">
        <v>361</v>
      </c>
      <c r="B23" s="363">
        <f>D23</f>
        <v>1951</v>
      </c>
      <c r="C23" s="358" t="s">
        <v>400</v>
      </c>
      <c r="D23" s="364">
        <v>1951</v>
      </c>
    </row>
    <row r="24" spans="1:4" ht="9.9499999999999993" customHeight="1" x14ac:dyDescent="0.2">
      <c r="A24" s="53" t="s">
        <v>864</v>
      </c>
      <c r="B24" s="53"/>
      <c r="C24" s="53"/>
      <c r="D24" s="338" t="s">
        <v>282</v>
      </c>
    </row>
    <row r="25" spans="1:4" s="127" customFormat="1" ht="12.95" customHeight="1" x14ac:dyDescent="0.2">
      <c r="A25" s="347" t="s">
        <v>353</v>
      </c>
      <c r="B25" s="348" t="s">
        <v>792</v>
      </c>
      <c r="C25" s="348" t="s">
        <v>1078</v>
      </c>
      <c r="D25" s="349" t="s">
        <v>792</v>
      </c>
    </row>
    <row r="26" spans="1:4" ht="8.4499999999999993" customHeight="1" x14ac:dyDescent="0.2">
      <c r="A26" s="618" t="s">
        <v>358</v>
      </c>
      <c r="B26" s="624">
        <f>D26+D27</f>
        <v>1823.5</v>
      </c>
      <c r="C26" s="350" t="s">
        <v>376</v>
      </c>
      <c r="D26" s="351">
        <v>1670.8</v>
      </c>
    </row>
    <row r="27" spans="1:4" ht="8.4499999999999993" customHeight="1" x14ac:dyDescent="0.2">
      <c r="A27" s="620"/>
      <c r="B27" s="625"/>
      <c r="C27" s="354" t="s">
        <v>377</v>
      </c>
      <c r="D27" s="355">
        <v>152.69999999999999</v>
      </c>
    </row>
    <row r="28" spans="1:4" ht="8.4499999999999993" customHeight="1" x14ac:dyDescent="0.2">
      <c r="A28" s="618" t="s">
        <v>357</v>
      </c>
      <c r="B28" s="624">
        <f>D28+D29+D30+D31+D32+D33</f>
        <v>1765.0000000000002</v>
      </c>
      <c r="C28" s="365" t="s">
        <v>371</v>
      </c>
      <c r="D28" s="351">
        <v>112.2</v>
      </c>
    </row>
    <row r="29" spans="1:4" ht="8.4499999999999993" customHeight="1" x14ac:dyDescent="0.2">
      <c r="A29" s="619"/>
      <c r="B29" s="626"/>
      <c r="C29" s="352" t="s">
        <v>357</v>
      </c>
      <c r="D29" s="353">
        <v>562.79999999999995</v>
      </c>
    </row>
    <row r="30" spans="1:4" ht="8.4499999999999993" customHeight="1" x14ac:dyDescent="0.2">
      <c r="A30" s="619"/>
      <c r="B30" s="626"/>
      <c r="C30" s="352" t="s">
        <v>372</v>
      </c>
      <c r="D30" s="353">
        <v>250.2</v>
      </c>
    </row>
    <row r="31" spans="1:4" ht="8.4499999999999993" customHeight="1" x14ac:dyDescent="0.2">
      <c r="A31" s="619"/>
      <c r="B31" s="626"/>
      <c r="C31" s="352" t="s">
        <v>373</v>
      </c>
      <c r="D31" s="353">
        <v>327.2</v>
      </c>
    </row>
    <row r="32" spans="1:4" ht="8.4499999999999993" customHeight="1" x14ac:dyDescent="0.2">
      <c r="A32" s="619"/>
      <c r="B32" s="626"/>
      <c r="C32" s="352" t="s">
        <v>374</v>
      </c>
      <c r="D32" s="353">
        <v>99.4</v>
      </c>
    </row>
    <row r="33" spans="1:4" ht="8.4499999999999993" customHeight="1" x14ac:dyDescent="0.2">
      <c r="A33" s="620"/>
      <c r="B33" s="625"/>
      <c r="C33" s="354" t="s">
        <v>375</v>
      </c>
      <c r="D33" s="355">
        <v>413.2</v>
      </c>
    </row>
    <row r="34" spans="1:4" ht="8.4499999999999993" customHeight="1" x14ac:dyDescent="0.2">
      <c r="A34" s="618" t="s">
        <v>216</v>
      </c>
      <c r="B34" s="621">
        <f>D34+D35</f>
        <v>1749.9</v>
      </c>
      <c r="C34" s="350" t="s">
        <v>406</v>
      </c>
      <c r="D34" s="360">
        <v>820</v>
      </c>
    </row>
    <row r="35" spans="1:4" ht="8.4499999999999993" customHeight="1" x14ac:dyDescent="0.2">
      <c r="A35" s="620"/>
      <c r="B35" s="623"/>
      <c r="C35" s="354" t="s">
        <v>407</v>
      </c>
      <c r="D35" s="362">
        <v>929.9</v>
      </c>
    </row>
    <row r="36" spans="1:4" ht="8.4499999999999993" customHeight="1" x14ac:dyDescent="0.2">
      <c r="A36" s="618" t="s">
        <v>362</v>
      </c>
      <c r="B36" s="621">
        <f>D36+D37+D38+D39+D40+D41</f>
        <v>1528.3000000000002</v>
      </c>
      <c r="C36" s="365" t="s">
        <v>408</v>
      </c>
      <c r="D36" s="360">
        <v>292.10000000000002</v>
      </c>
    </row>
    <row r="37" spans="1:4" ht="8.4499999999999993" customHeight="1" x14ac:dyDescent="0.2">
      <c r="A37" s="619"/>
      <c r="B37" s="622"/>
      <c r="C37" s="352" t="s">
        <v>409</v>
      </c>
      <c r="D37" s="361">
        <v>787.2</v>
      </c>
    </row>
    <row r="38" spans="1:4" ht="8.4499999999999993" customHeight="1" x14ac:dyDescent="0.2">
      <c r="A38" s="619"/>
      <c r="B38" s="622"/>
      <c r="C38" s="352" t="s">
        <v>410</v>
      </c>
      <c r="D38" s="361">
        <v>245.3</v>
      </c>
    </row>
    <row r="39" spans="1:4" ht="8.4499999999999993" customHeight="1" x14ac:dyDescent="0.2">
      <c r="A39" s="619"/>
      <c r="B39" s="622"/>
      <c r="C39" s="352" t="s">
        <v>411</v>
      </c>
      <c r="D39" s="361">
        <v>77.400000000000006</v>
      </c>
    </row>
    <row r="40" spans="1:4" ht="8.4499999999999993" customHeight="1" x14ac:dyDescent="0.2">
      <c r="A40" s="619"/>
      <c r="B40" s="622"/>
      <c r="C40" s="352" t="s">
        <v>412</v>
      </c>
      <c r="D40" s="353">
        <v>41.3</v>
      </c>
    </row>
    <row r="41" spans="1:4" ht="8.4499999999999993" customHeight="1" x14ac:dyDescent="0.2">
      <c r="A41" s="620"/>
      <c r="B41" s="623"/>
      <c r="C41" s="354" t="s">
        <v>413</v>
      </c>
      <c r="D41" s="355">
        <v>85</v>
      </c>
    </row>
    <row r="42" spans="1:4" ht="8.4499999999999993" customHeight="1" x14ac:dyDescent="0.2">
      <c r="A42" s="618" t="s">
        <v>355</v>
      </c>
      <c r="B42" s="624">
        <f>D42+D43+D44+D45+D46+D47</f>
        <v>1461.4</v>
      </c>
      <c r="C42" s="365" t="s">
        <v>364</v>
      </c>
      <c r="D42" s="351">
        <v>148.9</v>
      </c>
    </row>
    <row r="43" spans="1:4" ht="8.4499999999999993" customHeight="1" x14ac:dyDescent="0.2">
      <c r="A43" s="619"/>
      <c r="B43" s="626"/>
      <c r="C43" s="352" t="s">
        <v>365</v>
      </c>
      <c r="D43" s="353">
        <v>329.1</v>
      </c>
    </row>
    <row r="44" spans="1:4" ht="8.4499999999999993" customHeight="1" x14ac:dyDescent="0.2">
      <c r="A44" s="619"/>
      <c r="B44" s="626"/>
      <c r="C44" s="352" t="s">
        <v>367</v>
      </c>
      <c r="D44" s="353">
        <v>83.1</v>
      </c>
    </row>
    <row r="45" spans="1:4" ht="8.4499999999999993" customHeight="1" x14ac:dyDescent="0.2">
      <c r="A45" s="619"/>
      <c r="B45" s="626"/>
      <c r="C45" s="352" t="s">
        <v>366</v>
      </c>
      <c r="D45" s="353">
        <v>626.9</v>
      </c>
    </row>
    <row r="46" spans="1:4" ht="8.4499999999999993" customHeight="1" x14ac:dyDescent="0.2">
      <c r="A46" s="619"/>
      <c r="B46" s="626"/>
      <c r="C46" s="352" t="s">
        <v>368</v>
      </c>
      <c r="D46" s="353">
        <v>130.69999999999999</v>
      </c>
    </row>
    <row r="47" spans="1:4" ht="8.4499999999999993" customHeight="1" x14ac:dyDescent="0.2">
      <c r="A47" s="620"/>
      <c r="B47" s="625"/>
      <c r="C47" s="354" t="s">
        <v>369</v>
      </c>
      <c r="D47" s="355">
        <v>142.69999999999999</v>
      </c>
    </row>
    <row r="48" spans="1:4" ht="9.9499999999999993" customHeight="1" x14ac:dyDescent="0.2">
      <c r="A48" s="53" t="s">
        <v>864</v>
      </c>
      <c r="B48" s="53"/>
      <c r="C48" s="53"/>
      <c r="D48" s="338" t="s">
        <v>291</v>
      </c>
    </row>
    <row r="49" spans="1:4" s="36" customFormat="1" ht="12.95" customHeight="1" x14ac:dyDescent="0.2">
      <c r="A49" s="347" t="s">
        <v>353</v>
      </c>
      <c r="B49" s="348" t="s">
        <v>792</v>
      </c>
      <c r="C49" s="348" t="s">
        <v>1078</v>
      </c>
      <c r="D49" s="349" t="s">
        <v>792</v>
      </c>
    </row>
    <row r="50" spans="1:4" ht="9" customHeight="1" x14ac:dyDescent="0.2">
      <c r="A50" s="356" t="s">
        <v>354</v>
      </c>
      <c r="B50" s="357">
        <f>D50</f>
        <v>1049.2</v>
      </c>
      <c r="C50" s="366" t="s">
        <v>363</v>
      </c>
      <c r="D50" s="364">
        <v>1049.2</v>
      </c>
    </row>
    <row r="51" spans="1:4" ht="9" customHeight="1" x14ac:dyDescent="0.2">
      <c r="A51" s="618" t="s">
        <v>1075</v>
      </c>
      <c r="B51" s="621">
        <f>D51+D52+D53+D54+D55</f>
        <v>763.09999999999991</v>
      </c>
      <c r="C51" s="350" t="s">
        <v>401</v>
      </c>
      <c r="D51" s="360">
        <v>194.5</v>
      </c>
    </row>
    <row r="52" spans="1:4" ht="9" customHeight="1" x14ac:dyDescent="0.2">
      <c r="A52" s="619"/>
      <c r="B52" s="622"/>
      <c r="C52" s="352" t="s">
        <v>402</v>
      </c>
      <c r="D52" s="361">
        <v>52.3</v>
      </c>
    </row>
    <row r="53" spans="1:4" ht="9" customHeight="1" x14ac:dyDescent="0.2">
      <c r="A53" s="619"/>
      <c r="B53" s="622"/>
      <c r="C53" s="352" t="s">
        <v>403</v>
      </c>
      <c r="D53" s="361">
        <v>33.4</v>
      </c>
    </row>
    <row r="54" spans="1:4" ht="9" customHeight="1" x14ac:dyDescent="0.2">
      <c r="A54" s="619"/>
      <c r="B54" s="622"/>
      <c r="C54" s="352" t="s">
        <v>404</v>
      </c>
      <c r="D54" s="361">
        <v>264.7</v>
      </c>
    </row>
    <row r="55" spans="1:4" ht="9" customHeight="1" x14ac:dyDescent="0.2">
      <c r="A55" s="620"/>
      <c r="B55" s="623"/>
      <c r="C55" s="354" t="s">
        <v>405</v>
      </c>
      <c r="D55" s="362">
        <v>218.2</v>
      </c>
    </row>
    <row r="56" spans="1:4" ht="9" customHeight="1" x14ac:dyDescent="0.2">
      <c r="A56" s="618" t="s">
        <v>466</v>
      </c>
      <c r="B56" s="621">
        <f>D56+D57+D58+D59</f>
        <v>655.20000000000005</v>
      </c>
      <c r="C56" s="365" t="s">
        <v>396</v>
      </c>
      <c r="D56" s="360">
        <v>404.2</v>
      </c>
    </row>
    <row r="57" spans="1:4" ht="9" customHeight="1" x14ac:dyDescent="0.2">
      <c r="A57" s="619"/>
      <c r="B57" s="622"/>
      <c r="C57" s="352" t="s">
        <v>397</v>
      </c>
      <c r="D57" s="361">
        <v>35.299999999999997</v>
      </c>
    </row>
    <row r="58" spans="1:4" ht="9" customHeight="1" x14ac:dyDescent="0.2">
      <c r="A58" s="619"/>
      <c r="B58" s="622"/>
      <c r="C58" s="352" t="s">
        <v>398</v>
      </c>
      <c r="D58" s="361">
        <v>182.2</v>
      </c>
    </row>
    <row r="59" spans="1:4" ht="9" customHeight="1" x14ac:dyDescent="0.2">
      <c r="A59" s="620"/>
      <c r="B59" s="623"/>
      <c r="C59" s="354" t="s">
        <v>399</v>
      </c>
      <c r="D59" s="362">
        <v>33.5</v>
      </c>
    </row>
    <row r="60" spans="1:4" ht="9" customHeight="1" x14ac:dyDescent="0.2">
      <c r="A60" s="356" t="s">
        <v>415</v>
      </c>
      <c r="B60" s="363">
        <f>D60</f>
        <v>513.29999999999995</v>
      </c>
      <c r="C60" s="358" t="s">
        <v>414</v>
      </c>
      <c r="D60" s="364">
        <v>513.29999999999995</v>
      </c>
    </row>
    <row r="61" spans="1:4" ht="6.95" customHeight="1" x14ac:dyDescent="0.2">
      <c r="A61" s="313" t="s">
        <v>877</v>
      </c>
    </row>
  </sheetData>
  <mergeCells count="22">
    <mergeCell ref="A18:A21"/>
    <mergeCell ref="B18:B21"/>
    <mergeCell ref="A4:A9"/>
    <mergeCell ref="B4:B9"/>
    <mergeCell ref="A10:A11"/>
    <mergeCell ref="B10:B11"/>
    <mergeCell ref="A13:A17"/>
    <mergeCell ref="B13:B17"/>
    <mergeCell ref="A56:A59"/>
    <mergeCell ref="B56:B59"/>
    <mergeCell ref="A26:A27"/>
    <mergeCell ref="B26:B27"/>
    <mergeCell ref="A34:A35"/>
    <mergeCell ref="B34:B35"/>
    <mergeCell ref="A36:A41"/>
    <mergeCell ref="B36:B41"/>
    <mergeCell ref="A28:A33"/>
    <mergeCell ref="B28:B33"/>
    <mergeCell ref="A42:A47"/>
    <mergeCell ref="B42:B47"/>
    <mergeCell ref="A51:A55"/>
    <mergeCell ref="B51:B55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1.5703125" style="25" customWidth="1"/>
    <col min="2" max="4" width="15.85546875" style="25" customWidth="1"/>
    <col min="5" max="16384" width="9.140625" style="25"/>
  </cols>
  <sheetData>
    <row r="1" spans="1:5" ht="9" customHeight="1" x14ac:dyDescent="0.2">
      <c r="A1" s="99" t="s">
        <v>609</v>
      </c>
    </row>
    <row r="2" spans="1:5" ht="9" customHeight="1" x14ac:dyDescent="0.2">
      <c r="A2" s="121" t="s">
        <v>1022</v>
      </c>
    </row>
    <row r="3" spans="1:5" ht="12.95" customHeight="1" x14ac:dyDescent="0.2">
      <c r="A3" s="638" t="s">
        <v>350</v>
      </c>
      <c r="B3" s="639" t="s">
        <v>721</v>
      </c>
      <c r="C3" s="639"/>
      <c r="D3" s="640"/>
    </row>
    <row r="4" spans="1:5" ht="12.95" customHeight="1" x14ac:dyDescent="0.2">
      <c r="A4" s="638"/>
      <c r="B4" s="385" t="s">
        <v>722</v>
      </c>
      <c r="C4" s="385" t="s">
        <v>723</v>
      </c>
      <c r="D4" s="386" t="s">
        <v>427</v>
      </c>
    </row>
    <row r="5" spans="1:5" ht="9" customHeight="1" x14ac:dyDescent="0.2">
      <c r="A5" s="198">
        <v>2010</v>
      </c>
      <c r="B5" s="243">
        <v>2080200</v>
      </c>
      <c r="C5" s="244">
        <v>1623441</v>
      </c>
      <c r="D5" s="244">
        <v>1023407.32152</v>
      </c>
      <c r="E5" s="311"/>
    </row>
    <row r="6" spans="1:5" ht="9" customHeight="1" x14ac:dyDescent="0.15">
      <c r="A6" s="198">
        <v>2011</v>
      </c>
      <c r="B6" s="243">
        <v>2272831</v>
      </c>
      <c r="C6" s="244">
        <v>1999768</v>
      </c>
      <c r="D6" s="244">
        <v>1263295</v>
      </c>
    </row>
    <row r="7" spans="1:5" ht="9" customHeight="1" x14ac:dyDescent="0.15">
      <c r="A7" s="198">
        <v>2012</v>
      </c>
      <c r="B7" s="243">
        <v>2453754</v>
      </c>
      <c r="C7" s="244">
        <v>2061932</v>
      </c>
      <c r="D7" s="244">
        <v>1303111</v>
      </c>
    </row>
    <row r="8" spans="1:5" ht="9" customHeight="1" x14ac:dyDescent="0.15">
      <c r="A8" s="198">
        <v>2013</v>
      </c>
      <c r="B8" s="243">
        <v>2731181</v>
      </c>
      <c r="C8" s="244">
        <v>2217507</v>
      </c>
      <c r="D8" s="244">
        <v>1399946</v>
      </c>
    </row>
    <row r="9" spans="1:5" ht="9" customHeight="1" x14ac:dyDescent="0.15">
      <c r="A9" s="387">
        <v>2014</v>
      </c>
      <c r="B9" s="423">
        <v>2927851</v>
      </c>
      <c r="C9" s="424">
        <v>2416442.2552399999</v>
      </c>
      <c r="D9" s="425">
        <v>1529545.82452</v>
      </c>
    </row>
    <row r="10" spans="1:5" ht="6.95" customHeight="1" x14ac:dyDescent="0.2">
      <c r="A10" s="313" t="s">
        <v>902</v>
      </c>
    </row>
    <row r="14" spans="1:5" ht="6" customHeight="1" x14ac:dyDescent="0.2"/>
    <row r="16" spans="1:5" ht="6.95" customHeight="1" x14ac:dyDescent="0.2"/>
    <row r="17" spans="1:8" ht="9" customHeight="1" x14ac:dyDescent="0.2">
      <c r="E17" s="28"/>
    </row>
    <row r="20" spans="1:8" ht="9" customHeight="1" x14ac:dyDescent="0.2">
      <c r="H20" s="99"/>
    </row>
    <row r="23" spans="1:8" ht="11.1" customHeight="1" x14ac:dyDescent="0.2"/>
    <row r="24" spans="1:8" ht="6.95" customHeight="1" x14ac:dyDescent="0.2">
      <c r="A24" s="313" t="s">
        <v>941</v>
      </c>
    </row>
  </sheetData>
  <mergeCells count="2">
    <mergeCell ref="B3:D3"/>
    <mergeCell ref="A3:A4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8"/>
  <sheetViews>
    <sheetView topLeftCell="A17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.5703125" style="25" customWidth="1"/>
    <col min="2" max="4" width="15.5703125" style="25" customWidth="1"/>
    <col min="5" max="16384" width="9.140625" style="25"/>
  </cols>
  <sheetData>
    <row r="1" spans="1:4" ht="9" customHeight="1" x14ac:dyDescent="0.2">
      <c r="A1" s="118" t="s">
        <v>1023</v>
      </c>
    </row>
    <row r="2" spans="1:4" ht="12.95" customHeight="1" x14ac:dyDescent="0.2">
      <c r="A2" s="638" t="s">
        <v>220</v>
      </c>
      <c r="B2" s="639" t="s">
        <v>188</v>
      </c>
      <c r="C2" s="639"/>
      <c r="D2" s="640"/>
    </row>
    <row r="3" spans="1:4" ht="12.95" customHeight="1" x14ac:dyDescent="0.2">
      <c r="A3" s="638"/>
      <c r="B3" s="393" t="s">
        <v>91</v>
      </c>
      <c r="C3" s="393" t="s">
        <v>963</v>
      </c>
      <c r="D3" s="386" t="s">
        <v>223</v>
      </c>
    </row>
    <row r="4" spans="1:4" ht="9" customHeight="1" x14ac:dyDescent="0.2">
      <c r="A4" s="198">
        <v>2010</v>
      </c>
      <c r="B4" s="245">
        <v>4962135</v>
      </c>
      <c r="C4" s="245">
        <v>800290</v>
      </c>
      <c r="D4" s="246">
        <f>B4+C4</f>
        <v>5762425</v>
      </c>
    </row>
    <row r="5" spans="1:4" ht="9" customHeight="1" x14ac:dyDescent="0.2">
      <c r="A5" s="198">
        <v>2011</v>
      </c>
      <c r="B5" s="245">
        <v>5494310</v>
      </c>
      <c r="C5" s="245">
        <v>217754</v>
      </c>
      <c r="D5" s="246">
        <f>B5+C5</f>
        <v>5712064</v>
      </c>
    </row>
    <row r="6" spans="1:4" ht="9" customHeight="1" x14ac:dyDescent="0.2">
      <c r="A6" s="198">
        <v>2012</v>
      </c>
      <c r="B6" s="245">
        <v>5754879</v>
      </c>
      <c r="C6" s="245">
        <v>388959</v>
      </c>
      <c r="D6" s="246">
        <f>B6+C6</f>
        <v>6143838</v>
      </c>
    </row>
    <row r="7" spans="1:4" ht="9" customHeight="1" x14ac:dyDescent="0.2">
      <c r="A7" s="198">
        <v>2013</v>
      </c>
      <c r="B7" s="245">
        <v>6242241</v>
      </c>
      <c r="C7" s="245">
        <v>1068565</v>
      </c>
      <c r="D7" s="246">
        <f>B7+C7</f>
        <v>7310806</v>
      </c>
    </row>
    <row r="8" spans="1:4" ht="9" customHeight="1" x14ac:dyDescent="0.2">
      <c r="A8" s="387">
        <v>2014</v>
      </c>
      <c r="B8" s="426">
        <v>6807684</v>
      </c>
      <c r="C8" s="426">
        <v>1002105</v>
      </c>
      <c r="D8" s="427">
        <f>B8+C8</f>
        <v>7809789</v>
      </c>
    </row>
    <row r="9" spans="1:4" ht="6.95" customHeight="1" x14ac:dyDescent="0.2">
      <c r="A9" s="313" t="s">
        <v>903</v>
      </c>
    </row>
    <row r="10" spans="1:4" ht="6" customHeight="1" x14ac:dyDescent="0.2">
      <c r="A10" s="313"/>
    </row>
    <row r="11" spans="1:4" ht="9" customHeight="1" x14ac:dyDescent="0.2">
      <c r="A11" s="30"/>
    </row>
    <row r="12" spans="1:4" ht="9" customHeight="1" x14ac:dyDescent="0.2">
      <c r="B12" s="89"/>
      <c r="C12" s="89"/>
      <c r="D12" s="119"/>
    </row>
    <row r="13" spans="1:4" ht="9" customHeight="1" x14ac:dyDescent="0.2">
      <c r="A13" s="118" t="s">
        <v>1024</v>
      </c>
    </row>
    <row r="14" spans="1:4" ht="12.95" customHeight="1" x14ac:dyDescent="0.2">
      <c r="A14" s="638" t="s">
        <v>220</v>
      </c>
      <c r="B14" s="639" t="s">
        <v>187</v>
      </c>
      <c r="C14" s="639"/>
      <c r="D14" s="640"/>
    </row>
    <row r="15" spans="1:4" ht="12.95" customHeight="1" x14ac:dyDescent="0.2">
      <c r="A15" s="638"/>
      <c r="B15" s="393" t="s">
        <v>91</v>
      </c>
      <c r="C15" s="393" t="s">
        <v>963</v>
      </c>
      <c r="D15" s="386" t="s">
        <v>223</v>
      </c>
    </row>
    <row r="16" spans="1:4" ht="9" customHeight="1" x14ac:dyDescent="0.2">
      <c r="A16" s="198">
        <v>2010</v>
      </c>
      <c r="B16" s="245">
        <v>4408229</v>
      </c>
      <c r="C16" s="245">
        <v>1268987</v>
      </c>
      <c r="D16" s="246">
        <f>B16+C16</f>
        <v>5677216</v>
      </c>
    </row>
    <row r="17" spans="1:4" ht="9" customHeight="1" x14ac:dyDescent="0.2">
      <c r="A17" s="198">
        <v>2011</v>
      </c>
      <c r="B17" s="245">
        <v>4727877</v>
      </c>
      <c r="C17" s="245">
        <v>1064935</v>
      </c>
      <c r="D17" s="246">
        <f>B17+C17</f>
        <v>5792812</v>
      </c>
    </row>
    <row r="18" spans="1:4" ht="9" customHeight="1" x14ac:dyDescent="0.2">
      <c r="A18" s="198">
        <v>2012</v>
      </c>
      <c r="B18" s="245">
        <v>4950961</v>
      </c>
      <c r="C18" s="245">
        <v>983612</v>
      </c>
      <c r="D18" s="246">
        <f>B18+C18</f>
        <v>5934573</v>
      </c>
    </row>
    <row r="19" spans="1:4" ht="9" customHeight="1" x14ac:dyDescent="0.2">
      <c r="A19" s="198">
        <v>2013</v>
      </c>
      <c r="B19" s="245">
        <v>5754320</v>
      </c>
      <c r="C19" s="245">
        <v>1338588</v>
      </c>
      <c r="D19" s="246">
        <f>B19+C19</f>
        <v>7092908</v>
      </c>
    </row>
    <row r="20" spans="1:4" ht="9" customHeight="1" x14ac:dyDescent="0.2">
      <c r="A20" s="387">
        <v>2014</v>
      </c>
      <c r="B20" s="426">
        <v>6433808</v>
      </c>
      <c r="C20" s="426">
        <v>1720800</v>
      </c>
      <c r="D20" s="427">
        <f>B20+C20</f>
        <v>8154608</v>
      </c>
    </row>
    <row r="21" spans="1:4" ht="6.95" customHeight="1" x14ac:dyDescent="0.2">
      <c r="A21" s="313" t="s">
        <v>903</v>
      </c>
    </row>
    <row r="22" spans="1:4" ht="6.95" customHeight="1" x14ac:dyDescent="0.2">
      <c r="A22" s="313"/>
    </row>
    <row r="25" spans="1:4" ht="9.9499999999999993" customHeight="1" x14ac:dyDescent="0.2"/>
    <row r="28" spans="1:4" ht="9" customHeight="1" x14ac:dyDescent="0.2">
      <c r="B28" s="25" t="s">
        <v>505</v>
      </c>
    </row>
    <row r="29" spans="1:4" ht="9" customHeight="1" x14ac:dyDescent="0.2">
      <c r="B29" s="25" t="s">
        <v>504</v>
      </c>
    </row>
    <row r="39" spans="1:4" ht="12" customHeight="1" x14ac:dyDescent="0.2">
      <c r="B39" s="316"/>
      <c r="C39" s="316" t="s">
        <v>964</v>
      </c>
      <c r="D39" s="316" t="s">
        <v>504</v>
      </c>
    </row>
    <row r="40" spans="1:4" ht="9" customHeight="1" x14ac:dyDescent="0.2">
      <c r="B40" s="315">
        <v>2010</v>
      </c>
      <c r="C40" s="317">
        <v>5762425</v>
      </c>
      <c r="D40" s="317">
        <v>5677216</v>
      </c>
    </row>
    <row r="41" spans="1:4" ht="9" customHeight="1" x14ac:dyDescent="0.2">
      <c r="B41" s="315">
        <v>2011</v>
      </c>
      <c r="C41" s="317">
        <v>5712064</v>
      </c>
      <c r="D41" s="317">
        <v>5792812</v>
      </c>
    </row>
    <row r="42" spans="1:4" ht="9" customHeight="1" x14ac:dyDescent="0.2">
      <c r="B42" s="315">
        <v>2012</v>
      </c>
      <c r="C42" s="317">
        <v>6143838</v>
      </c>
      <c r="D42" s="317">
        <v>5934573</v>
      </c>
    </row>
    <row r="43" spans="1:4" ht="8.1" customHeight="1" x14ac:dyDescent="0.2">
      <c r="B43" s="315">
        <v>2013</v>
      </c>
      <c r="C43" s="317">
        <v>7310806</v>
      </c>
      <c r="D43" s="317">
        <v>7092908</v>
      </c>
    </row>
    <row r="44" spans="1:4" ht="9" customHeight="1" x14ac:dyDescent="0.2">
      <c r="B44" s="315">
        <v>2014</v>
      </c>
      <c r="C44" s="317">
        <v>7809789</v>
      </c>
      <c r="D44" s="317">
        <v>8154608</v>
      </c>
    </row>
    <row r="47" spans="1:4" ht="6.95" customHeight="1" x14ac:dyDescent="0.2">
      <c r="A47" s="313" t="s">
        <v>940</v>
      </c>
    </row>
    <row r="48" spans="1:4" ht="15" customHeight="1" x14ac:dyDescent="0.2"/>
  </sheetData>
  <mergeCells count="4">
    <mergeCell ref="A14:A15"/>
    <mergeCell ref="B14:D14"/>
    <mergeCell ref="A2:A3"/>
    <mergeCell ref="B2:D2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9.140625" style="92" customWidth="1"/>
    <col min="2" max="2" width="8.140625" style="25" customWidth="1"/>
    <col min="3" max="3" width="11.28515625" style="25" customWidth="1"/>
    <col min="4" max="4" width="11.140625" style="25" customWidth="1"/>
    <col min="5" max="5" width="9.5703125" style="25" customWidth="1"/>
    <col min="6" max="6" width="9.85546875" style="25" customWidth="1"/>
    <col min="7" max="7" width="9.140625" style="25"/>
    <col min="8" max="8" width="9.42578125" style="25" bestFit="1" customWidth="1"/>
    <col min="9" max="16384" width="9.140625" style="25"/>
  </cols>
  <sheetData>
    <row r="1" spans="1:8" ht="9" customHeight="1" x14ac:dyDescent="0.2">
      <c r="A1" s="117" t="s">
        <v>92</v>
      </c>
    </row>
    <row r="2" spans="1:8" ht="9" customHeight="1" x14ac:dyDescent="0.2">
      <c r="A2" s="118" t="s">
        <v>1030</v>
      </c>
    </row>
    <row r="3" spans="1:8" ht="12.95" customHeight="1" x14ac:dyDescent="0.2">
      <c r="A3" s="638" t="s">
        <v>220</v>
      </c>
      <c r="B3" s="639" t="s">
        <v>93</v>
      </c>
      <c r="C3" s="639"/>
      <c r="D3" s="639"/>
      <c r="E3" s="639"/>
      <c r="F3" s="640"/>
    </row>
    <row r="4" spans="1:8" ht="18" customHeight="1" x14ac:dyDescent="0.2">
      <c r="A4" s="638"/>
      <c r="B4" s="393" t="s">
        <v>94</v>
      </c>
      <c r="C4" s="393" t="s">
        <v>95</v>
      </c>
      <c r="D4" s="393" t="s">
        <v>96</v>
      </c>
      <c r="E4" s="428" t="s">
        <v>186</v>
      </c>
      <c r="F4" s="386" t="s">
        <v>223</v>
      </c>
    </row>
    <row r="5" spans="1:8" ht="9" customHeight="1" x14ac:dyDescent="0.2">
      <c r="A5" s="238">
        <v>2010</v>
      </c>
      <c r="B5" s="241">
        <v>72</v>
      </c>
      <c r="C5" s="241">
        <v>9</v>
      </c>
      <c r="D5" s="241">
        <v>38</v>
      </c>
      <c r="E5" s="198">
        <v>39</v>
      </c>
      <c r="F5" s="230">
        <f>B5+C5+D5+E5</f>
        <v>158</v>
      </c>
    </row>
    <row r="6" spans="1:8" ht="9" customHeight="1" x14ac:dyDescent="0.2">
      <c r="A6" s="238">
        <v>2011</v>
      </c>
      <c r="B6" s="241">
        <v>63</v>
      </c>
      <c r="C6" s="241">
        <v>9</v>
      </c>
      <c r="D6" s="241">
        <v>31</v>
      </c>
      <c r="E6" s="198">
        <v>72</v>
      </c>
      <c r="F6" s="230">
        <f>B6+C6+D6+E6</f>
        <v>175</v>
      </c>
    </row>
    <row r="7" spans="1:8" ht="9" customHeight="1" x14ac:dyDescent="0.2">
      <c r="A7" s="238">
        <v>2012</v>
      </c>
      <c r="B7" s="241">
        <v>71</v>
      </c>
      <c r="C7" s="241">
        <v>9</v>
      </c>
      <c r="D7" s="241">
        <v>42</v>
      </c>
      <c r="E7" s="198">
        <v>73</v>
      </c>
      <c r="F7" s="230">
        <f>B7+C7+D7+E7</f>
        <v>195</v>
      </c>
    </row>
    <row r="8" spans="1:8" ht="9" customHeight="1" x14ac:dyDescent="0.2">
      <c r="A8" s="238">
        <v>2013</v>
      </c>
      <c r="B8" s="241">
        <v>71</v>
      </c>
      <c r="C8" s="241">
        <v>11</v>
      </c>
      <c r="D8" s="241">
        <v>46</v>
      </c>
      <c r="E8" s="198">
        <v>72</v>
      </c>
      <c r="F8" s="230">
        <f>B8+C8+D8+E8</f>
        <v>200</v>
      </c>
    </row>
    <row r="9" spans="1:8" ht="9" customHeight="1" x14ac:dyDescent="0.2">
      <c r="A9" s="429">
        <v>2014</v>
      </c>
      <c r="B9" s="421">
        <v>70</v>
      </c>
      <c r="C9" s="421">
        <v>15</v>
      </c>
      <c r="D9" s="421">
        <v>48</v>
      </c>
      <c r="E9" s="387">
        <v>70</v>
      </c>
      <c r="F9" s="430">
        <f>B9+C9+D9+E9</f>
        <v>203</v>
      </c>
    </row>
    <row r="10" spans="1:8" ht="6.95" customHeight="1" x14ac:dyDescent="0.2">
      <c r="A10" s="313" t="s">
        <v>904</v>
      </c>
    </row>
    <row r="11" spans="1:8" ht="6.95" customHeight="1" x14ac:dyDescent="0.2">
      <c r="A11" s="313" t="s">
        <v>905</v>
      </c>
    </row>
    <row r="12" spans="1:8" ht="9" customHeight="1" x14ac:dyDescent="0.2">
      <c r="A12" s="99"/>
      <c r="H12" s="89"/>
    </row>
    <row r="13" spans="1:8" ht="9" customHeight="1" x14ac:dyDescent="0.2">
      <c r="A13" s="99"/>
      <c r="B13" s="25" t="s">
        <v>550</v>
      </c>
      <c r="C13" s="25" t="s">
        <v>551</v>
      </c>
      <c r="D13" s="25" t="s">
        <v>552</v>
      </c>
      <c r="E13" s="25" t="s">
        <v>784</v>
      </c>
    </row>
    <row r="14" spans="1:8" ht="9" customHeight="1" x14ac:dyDescent="0.2">
      <c r="A14" s="99"/>
    </row>
    <row r="15" spans="1:8" ht="9" customHeight="1" x14ac:dyDescent="0.2">
      <c r="A15" s="99"/>
    </row>
    <row r="16" spans="1:8" ht="6" customHeight="1" x14ac:dyDescent="0.2">
      <c r="A16" s="305"/>
    </row>
    <row r="17" spans="1:1" ht="8.85" customHeight="1" x14ac:dyDescent="0.2">
      <c r="A17" s="99"/>
    </row>
    <row r="18" spans="1:1" ht="8.85" customHeight="1" x14ac:dyDescent="0.2"/>
    <row r="19" spans="1:1" ht="8.85" customHeight="1" x14ac:dyDescent="0.2"/>
    <row r="20" spans="1:1" ht="6.95" customHeight="1" x14ac:dyDescent="0.2"/>
    <row r="21" spans="1:1" ht="8.85" customHeight="1" x14ac:dyDescent="0.2"/>
    <row r="22" spans="1:1" ht="8.85" customHeight="1" x14ac:dyDescent="0.2"/>
    <row r="23" spans="1:1" ht="8.85" customHeight="1" x14ac:dyDescent="0.2"/>
    <row r="24" spans="1:1" ht="6.95" customHeight="1" x14ac:dyDescent="0.2">
      <c r="A24" s="313" t="s">
        <v>939</v>
      </c>
    </row>
  </sheetData>
  <mergeCells count="2">
    <mergeCell ref="A3:A4"/>
    <mergeCell ref="B3:F3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2"/>
  <sheetViews>
    <sheetView topLeftCell="A24" zoomScale="200" zoomScaleNormal="200" workbookViewId="0">
      <selection activeCell="A25" sqref="A25"/>
    </sheetView>
  </sheetViews>
  <sheetFormatPr defaultColWidth="9.140625" defaultRowHeight="9.9499999999999993" customHeight="1" x14ac:dyDescent="0.2"/>
  <cols>
    <col min="1" max="1" width="15.140625" style="25" customWidth="1"/>
    <col min="2" max="4" width="14.7109375" style="25" customWidth="1"/>
    <col min="5" max="16384" width="9.140625" style="25"/>
  </cols>
  <sheetData>
    <row r="1" spans="1:4" ht="9.9499999999999993" customHeight="1" x14ac:dyDescent="0.2">
      <c r="A1" s="117" t="s">
        <v>97</v>
      </c>
    </row>
    <row r="2" spans="1:4" ht="9.9499999999999993" customHeight="1" x14ac:dyDescent="0.2">
      <c r="A2" s="99" t="s">
        <v>775</v>
      </c>
    </row>
    <row r="3" spans="1:4" ht="12.95" customHeight="1" x14ac:dyDescent="0.2">
      <c r="A3" s="638" t="s">
        <v>717</v>
      </c>
      <c r="B3" s="639" t="s">
        <v>804</v>
      </c>
      <c r="C3" s="639"/>
      <c r="D3" s="640"/>
    </row>
    <row r="4" spans="1:4" ht="18" customHeight="1" x14ac:dyDescent="0.2">
      <c r="A4" s="638"/>
      <c r="B4" s="393" t="s">
        <v>801</v>
      </c>
      <c r="C4" s="393" t="s">
        <v>756</v>
      </c>
      <c r="D4" s="413" t="s">
        <v>802</v>
      </c>
    </row>
    <row r="5" spans="1:4" ht="9.9499999999999993" customHeight="1" x14ac:dyDescent="0.2">
      <c r="A5" s="247" t="s">
        <v>228</v>
      </c>
      <c r="B5" s="249">
        <v>119</v>
      </c>
      <c r="C5" s="250">
        <v>6332</v>
      </c>
      <c r="D5" s="250">
        <v>16152</v>
      </c>
    </row>
    <row r="6" spans="1:4" ht="9.9499999999999993" customHeight="1" x14ac:dyDescent="0.2">
      <c r="A6" s="247" t="s">
        <v>776</v>
      </c>
      <c r="B6" s="249">
        <v>121</v>
      </c>
      <c r="C6" s="250">
        <v>2221</v>
      </c>
      <c r="D6" s="250">
        <v>6234</v>
      </c>
    </row>
    <row r="7" spans="1:4" ht="9.9499999999999993" customHeight="1" x14ac:dyDescent="0.2">
      <c r="A7" s="247" t="s">
        <v>777</v>
      </c>
      <c r="B7" s="250">
        <v>78</v>
      </c>
      <c r="C7" s="250">
        <v>1071</v>
      </c>
      <c r="D7" s="250">
        <v>2690</v>
      </c>
    </row>
    <row r="8" spans="1:4" ht="9.9499999999999993" customHeight="1" x14ac:dyDescent="0.2">
      <c r="A8" s="247" t="s">
        <v>779</v>
      </c>
      <c r="B8" s="250">
        <v>98</v>
      </c>
      <c r="C8" s="250">
        <v>1594</v>
      </c>
      <c r="D8" s="250">
        <v>4368</v>
      </c>
    </row>
    <row r="9" spans="1:4" ht="9.9499999999999993" customHeight="1" x14ac:dyDescent="0.2">
      <c r="A9" s="247" t="s">
        <v>778</v>
      </c>
      <c r="B9" s="250">
        <v>60</v>
      </c>
      <c r="C9" s="250">
        <v>1644</v>
      </c>
      <c r="D9" s="250">
        <v>3738</v>
      </c>
    </row>
    <row r="10" spans="1:4" s="24" customFormat="1" ht="9.9499999999999993" customHeight="1" x14ac:dyDescent="0.2">
      <c r="A10" s="515" t="s">
        <v>15</v>
      </c>
      <c r="B10" s="535">
        <f>SUM(B5:B9)</f>
        <v>476</v>
      </c>
      <c r="C10" s="536">
        <f>SUM(C5:C9)</f>
        <v>12862</v>
      </c>
      <c r="D10" s="536">
        <f>SUM(D5:D9)</f>
        <v>33182</v>
      </c>
    </row>
    <row r="11" spans="1:4" ht="6.95" customHeight="1" x14ac:dyDescent="0.2">
      <c r="A11" s="313" t="s">
        <v>906</v>
      </c>
    </row>
    <row r="12" spans="1:4" ht="9" customHeight="1" x14ac:dyDescent="0.2">
      <c r="A12" s="117"/>
    </row>
    <row r="13" spans="1:4" ht="9.9499999999999993" customHeight="1" x14ac:dyDescent="0.2">
      <c r="A13" s="117"/>
    </row>
    <row r="14" spans="1:4" ht="9.9499999999999993" customHeight="1" x14ac:dyDescent="0.2">
      <c r="A14" s="99" t="s">
        <v>1033</v>
      </c>
    </row>
    <row r="15" spans="1:4" ht="12.95" customHeight="1" x14ac:dyDescent="0.2">
      <c r="A15" s="638" t="s">
        <v>220</v>
      </c>
      <c r="B15" s="639"/>
      <c r="C15" s="669" t="s">
        <v>803</v>
      </c>
      <c r="D15" s="670"/>
    </row>
    <row r="16" spans="1:4" ht="9.9499999999999993" customHeight="1" x14ac:dyDescent="0.2">
      <c r="A16" s="671">
        <v>2010</v>
      </c>
      <c r="B16" s="671"/>
      <c r="C16" s="673">
        <v>538772</v>
      </c>
      <c r="D16" s="673"/>
    </row>
    <row r="17" spans="1:4" ht="9.9499999999999993" customHeight="1" x14ac:dyDescent="0.2">
      <c r="A17" s="671">
        <v>2011</v>
      </c>
      <c r="B17" s="671"/>
      <c r="C17" s="673">
        <v>600401</v>
      </c>
      <c r="D17" s="673"/>
    </row>
    <row r="18" spans="1:4" ht="9.9499999999999993" customHeight="1" x14ac:dyDescent="0.2">
      <c r="A18" s="671">
        <v>2012</v>
      </c>
      <c r="B18" s="671"/>
      <c r="C18" s="673">
        <v>638448</v>
      </c>
      <c r="D18" s="673"/>
    </row>
    <row r="19" spans="1:4" ht="9.9499999999999993" customHeight="1" x14ac:dyDescent="0.2">
      <c r="A19" s="671">
        <v>2013</v>
      </c>
      <c r="B19" s="671"/>
      <c r="C19" s="673">
        <v>756714</v>
      </c>
      <c r="D19" s="673"/>
    </row>
    <row r="20" spans="1:4" ht="9.9499999999999993" customHeight="1" x14ac:dyDescent="0.2">
      <c r="A20" s="672">
        <v>2014</v>
      </c>
      <c r="B20" s="672"/>
      <c r="C20" s="674">
        <v>750922</v>
      </c>
      <c r="D20" s="674"/>
    </row>
    <row r="21" spans="1:4" ht="6.95" customHeight="1" x14ac:dyDescent="0.2">
      <c r="A21" s="313" t="s">
        <v>906</v>
      </c>
    </row>
    <row r="22" spans="1:4" s="24" customFormat="1" ht="9.9499999999999993" customHeight="1" x14ac:dyDescent="0.2">
      <c r="A22" s="99" t="s">
        <v>1031</v>
      </c>
    </row>
    <row r="23" spans="1:4" ht="12.95" customHeight="1" x14ac:dyDescent="0.2">
      <c r="A23" s="638" t="s">
        <v>220</v>
      </c>
      <c r="B23" s="639"/>
      <c r="C23" s="662" t="s">
        <v>805</v>
      </c>
      <c r="D23" s="663"/>
    </row>
    <row r="24" spans="1:4" ht="9.9499999999999993" customHeight="1" x14ac:dyDescent="0.2">
      <c r="A24" s="671">
        <v>2010</v>
      </c>
      <c r="B24" s="671"/>
      <c r="C24" s="676">
        <v>71.3</v>
      </c>
      <c r="D24" s="676"/>
    </row>
    <row r="25" spans="1:4" ht="9.9499999999999993" customHeight="1" x14ac:dyDescent="0.2">
      <c r="A25" s="671">
        <v>2011</v>
      </c>
      <c r="B25" s="671"/>
      <c r="C25" s="676">
        <v>71.7</v>
      </c>
      <c r="D25" s="676"/>
    </row>
    <row r="26" spans="1:4" ht="9.9499999999999993" customHeight="1" x14ac:dyDescent="0.2">
      <c r="A26" s="671">
        <v>2012</v>
      </c>
      <c r="B26" s="671"/>
      <c r="C26" s="676">
        <v>69.7</v>
      </c>
      <c r="D26" s="676"/>
    </row>
    <row r="27" spans="1:4" ht="9.9499999999999993" customHeight="1" x14ac:dyDescent="0.2">
      <c r="A27" s="671">
        <v>2013</v>
      </c>
      <c r="B27" s="671"/>
      <c r="C27" s="676">
        <v>72</v>
      </c>
      <c r="D27" s="676"/>
    </row>
    <row r="28" spans="1:4" ht="9.9499999999999993" customHeight="1" x14ac:dyDescent="0.2">
      <c r="A28" s="672">
        <v>2014</v>
      </c>
      <c r="B28" s="672"/>
      <c r="C28" s="675">
        <v>66.900000000000006</v>
      </c>
      <c r="D28" s="675"/>
    </row>
    <row r="29" spans="1:4" ht="6.95" customHeight="1" x14ac:dyDescent="0.2">
      <c r="A29" s="313" t="s">
        <v>906</v>
      </c>
    </row>
    <row r="32" spans="1:4" ht="9.9499999999999993" customHeight="1" x14ac:dyDescent="0.2">
      <c r="A32" s="99" t="s">
        <v>1032</v>
      </c>
    </row>
    <row r="33" spans="1:4" ht="12.95" customHeight="1" x14ac:dyDescent="0.2">
      <c r="A33" s="638" t="s">
        <v>220</v>
      </c>
      <c r="B33" s="639"/>
      <c r="C33" s="662" t="s">
        <v>806</v>
      </c>
      <c r="D33" s="663"/>
    </row>
    <row r="34" spans="1:4" ht="9.9499999999999993" customHeight="1" x14ac:dyDescent="0.2">
      <c r="A34" s="671">
        <v>2010</v>
      </c>
      <c r="B34" s="671"/>
      <c r="C34" s="676">
        <v>3.7</v>
      </c>
      <c r="D34" s="676"/>
    </row>
    <row r="35" spans="1:4" ht="9.9499999999999993" customHeight="1" x14ac:dyDescent="0.2">
      <c r="A35" s="671">
        <v>2011</v>
      </c>
      <c r="B35" s="671"/>
      <c r="C35" s="676">
        <v>3.7</v>
      </c>
      <c r="D35" s="676"/>
    </row>
    <row r="36" spans="1:4" ht="9.9499999999999993" customHeight="1" x14ac:dyDescent="0.2">
      <c r="A36" s="671">
        <v>2012</v>
      </c>
      <c r="B36" s="671"/>
      <c r="C36" s="676">
        <v>3.8</v>
      </c>
      <c r="D36" s="676"/>
    </row>
    <row r="37" spans="1:4" ht="9.9499999999999993" customHeight="1" x14ac:dyDescent="0.2">
      <c r="A37" s="671">
        <v>2013</v>
      </c>
      <c r="B37" s="671"/>
      <c r="C37" s="676">
        <v>3.9</v>
      </c>
      <c r="D37" s="676"/>
    </row>
    <row r="38" spans="1:4" ht="9.9499999999999993" customHeight="1" x14ac:dyDescent="0.2">
      <c r="A38" s="672">
        <v>2014</v>
      </c>
      <c r="B38" s="672"/>
      <c r="C38" s="675">
        <v>3.8</v>
      </c>
      <c r="D38" s="675"/>
    </row>
    <row r="39" spans="1:4" ht="6.95" customHeight="1" x14ac:dyDescent="0.2">
      <c r="A39" s="313" t="s">
        <v>906</v>
      </c>
    </row>
    <row r="42" spans="1:4" s="24" customFormat="1" ht="9.9499999999999993" customHeight="1" x14ac:dyDescent="0.2"/>
    <row r="52" s="24" customFormat="1" ht="9.9499999999999993" customHeight="1" x14ac:dyDescent="0.2"/>
  </sheetData>
  <mergeCells count="38"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C28:D28"/>
    <mergeCell ref="A23:B23"/>
    <mergeCell ref="A24:B24"/>
    <mergeCell ref="A25:B25"/>
    <mergeCell ref="A26:B26"/>
    <mergeCell ref="A27:B27"/>
    <mergeCell ref="A28:B28"/>
    <mergeCell ref="C23:D23"/>
    <mergeCell ref="C24:D24"/>
    <mergeCell ref="C25:D25"/>
    <mergeCell ref="C26:D26"/>
    <mergeCell ref="C27:D27"/>
    <mergeCell ref="A17:B17"/>
    <mergeCell ref="A18:B18"/>
    <mergeCell ref="A20:B20"/>
    <mergeCell ref="C16:D16"/>
    <mergeCell ref="C17:D17"/>
    <mergeCell ref="C18:D18"/>
    <mergeCell ref="C19:D19"/>
    <mergeCell ref="C20:D20"/>
    <mergeCell ref="A19:B19"/>
    <mergeCell ref="B3:D3"/>
    <mergeCell ref="A3:A4"/>
    <mergeCell ref="C15:D15"/>
    <mergeCell ref="A15:B15"/>
    <mergeCell ref="A16:B16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40"/>
  <sheetViews>
    <sheetView tabSelected="1" topLeftCell="A98" zoomScale="200" zoomScaleNormal="200" workbookViewId="0">
      <selection activeCell="B96" sqref="B96:F96"/>
    </sheetView>
  </sheetViews>
  <sheetFormatPr defaultColWidth="9.140625" defaultRowHeight="9" customHeight="1" x14ac:dyDescent="0.2"/>
  <cols>
    <col min="1" max="1" width="19.140625" style="25" customWidth="1"/>
    <col min="2" max="6" width="8" style="25" customWidth="1"/>
    <col min="7" max="7" width="10.7109375" style="53" customWidth="1"/>
    <col min="8" max="24" width="9.140625" style="53"/>
    <col min="25" max="25" width="8.7109375" style="53" customWidth="1"/>
    <col min="26" max="32" width="9.140625" style="53"/>
    <col min="33" max="16384" width="9.140625" style="25"/>
  </cols>
  <sheetData>
    <row r="1" spans="1:8" ht="18" customHeight="1" x14ac:dyDescent="0.2">
      <c r="A1" s="103" t="s">
        <v>531</v>
      </c>
      <c r="B1" s="104"/>
      <c r="C1" s="104"/>
      <c r="D1" s="104"/>
      <c r="E1" s="104"/>
      <c r="F1" s="104"/>
    </row>
    <row r="2" spans="1:8" ht="9" customHeight="1" x14ac:dyDescent="0.2">
      <c r="A2" s="77"/>
    </row>
    <row r="3" spans="1:8" ht="9" customHeight="1" x14ac:dyDescent="0.2">
      <c r="A3" s="331" t="s">
        <v>98</v>
      </c>
    </row>
    <row r="4" spans="1:8" ht="9" customHeight="1" x14ac:dyDescent="0.2">
      <c r="A4" s="334" t="s">
        <v>183</v>
      </c>
    </row>
    <row r="5" spans="1:8" ht="9" customHeight="1" x14ac:dyDescent="0.2">
      <c r="A5" s="99" t="s">
        <v>1034</v>
      </c>
    </row>
    <row r="6" spans="1:8" ht="12.95" customHeight="1" x14ac:dyDescent="0.2">
      <c r="A6" s="677" t="s">
        <v>99</v>
      </c>
      <c r="B6" s="678" t="s">
        <v>100</v>
      </c>
      <c r="C6" s="678"/>
      <c r="D6" s="678"/>
      <c r="E6" s="678"/>
      <c r="F6" s="679"/>
      <c r="H6" s="105"/>
    </row>
    <row r="7" spans="1:8" ht="12.95" customHeight="1" x14ac:dyDescent="0.2">
      <c r="A7" s="677"/>
      <c r="B7" s="612">
        <v>2010</v>
      </c>
      <c r="C7" s="612">
        <v>2011</v>
      </c>
      <c r="D7" s="612">
        <v>2012</v>
      </c>
      <c r="E7" s="612">
        <v>2013</v>
      </c>
      <c r="F7" s="613">
        <v>2014</v>
      </c>
      <c r="H7" s="105"/>
    </row>
    <row r="8" spans="1:8" ht="9" customHeight="1" x14ac:dyDescent="0.2">
      <c r="A8" s="537" t="s">
        <v>15</v>
      </c>
      <c r="B8" s="580">
        <f>B9+B12+B15+B16+B17+B18</f>
        <v>962610</v>
      </c>
      <c r="C8" s="580">
        <f>C9+C12+C15+C16+C17+C18</f>
        <v>966658</v>
      </c>
      <c r="D8" s="580">
        <f>D9+D12+D15+D16+D17+D18</f>
        <v>946004</v>
      </c>
      <c r="E8" s="580">
        <f>E9+E12+E15+E16+E17+E18</f>
        <v>914492</v>
      </c>
      <c r="F8" s="580">
        <f>F9+F12+F15+F16+F17+F18</f>
        <v>912740</v>
      </c>
      <c r="G8" s="90"/>
      <c r="H8" s="105"/>
    </row>
    <row r="9" spans="1:8" ht="9" customHeight="1" x14ac:dyDescent="0.2">
      <c r="A9" s="100" t="s">
        <v>101</v>
      </c>
      <c r="B9" s="581">
        <f>B10+B11</f>
        <v>99372</v>
      </c>
      <c r="C9" s="581">
        <f>C10+C11</f>
        <v>104376</v>
      </c>
      <c r="D9" s="581">
        <f>D10+D11</f>
        <v>110705</v>
      </c>
      <c r="E9" s="581">
        <f>E10+E11</f>
        <v>114157</v>
      </c>
      <c r="F9" s="581">
        <f>F10+F11</f>
        <v>115829</v>
      </c>
      <c r="H9" s="105"/>
    </row>
    <row r="10" spans="1:8" ht="9" customHeight="1" x14ac:dyDescent="0.2">
      <c r="A10" s="101" t="s">
        <v>102</v>
      </c>
      <c r="B10" s="582">
        <v>17632</v>
      </c>
      <c r="C10" s="582">
        <v>20074</v>
      </c>
      <c r="D10" s="582">
        <v>24539</v>
      </c>
      <c r="E10" s="582">
        <v>28302</v>
      </c>
      <c r="F10" s="582">
        <v>31731</v>
      </c>
      <c r="H10" s="105"/>
    </row>
    <row r="11" spans="1:8" ht="9" customHeight="1" x14ac:dyDescent="0.15">
      <c r="A11" s="101" t="s">
        <v>103</v>
      </c>
      <c r="B11" s="583">
        <v>81740</v>
      </c>
      <c r="C11" s="583">
        <v>84302</v>
      </c>
      <c r="D11" s="583">
        <v>86166</v>
      </c>
      <c r="E11" s="583">
        <v>85855</v>
      </c>
      <c r="F11" s="582">
        <v>84098</v>
      </c>
      <c r="H11" s="105"/>
    </row>
    <row r="12" spans="1:8" ht="9" customHeight="1" x14ac:dyDescent="0.2">
      <c r="A12" s="100" t="s">
        <v>104</v>
      </c>
      <c r="B12" s="581">
        <f>B13+B14</f>
        <v>630640</v>
      </c>
      <c r="C12" s="581">
        <f>C13+C14</f>
        <v>612764</v>
      </c>
      <c r="D12" s="581">
        <f>D13+D14</f>
        <v>589647</v>
      </c>
      <c r="E12" s="581">
        <f>E13+E14</f>
        <v>564168</v>
      </c>
      <c r="F12" s="581">
        <f>F13+F14</f>
        <v>538984</v>
      </c>
      <c r="H12" s="105"/>
    </row>
    <row r="13" spans="1:8" ht="9" customHeight="1" x14ac:dyDescent="0.2">
      <c r="A13" s="101" t="s">
        <v>465</v>
      </c>
      <c r="B13" s="582">
        <v>337653</v>
      </c>
      <c r="C13" s="582">
        <v>326192</v>
      </c>
      <c r="D13" s="582">
        <v>315383</v>
      </c>
      <c r="E13" s="582">
        <v>306254</v>
      </c>
      <c r="F13" s="582">
        <v>297610</v>
      </c>
      <c r="H13" s="105"/>
    </row>
    <row r="14" spans="1:8" ht="9" customHeight="1" x14ac:dyDescent="0.2">
      <c r="A14" s="101" t="s">
        <v>520</v>
      </c>
      <c r="B14" s="582">
        <v>292987</v>
      </c>
      <c r="C14" s="582">
        <v>286572</v>
      </c>
      <c r="D14" s="582">
        <v>274264</v>
      </c>
      <c r="E14" s="582">
        <v>257914</v>
      </c>
      <c r="F14" s="582">
        <v>241374</v>
      </c>
      <c r="H14" s="105"/>
    </row>
    <row r="15" spans="1:8" ht="9" customHeight="1" x14ac:dyDescent="0.2">
      <c r="A15" s="100" t="s">
        <v>105</v>
      </c>
      <c r="B15" s="584">
        <v>130247</v>
      </c>
      <c r="C15" s="584">
        <v>134045</v>
      </c>
      <c r="D15" s="584">
        <v>131801</v>
      </c>
      <c r="E15" s="584">
        <v>129996</v>
      </c>
      <c r="F15" s="584">
        <v>127981</v>
      </c>
      <c r="H15" s="105"/>
    </row>
    <row r="16" spans="1:8" ht="9" customHeight="1" x14ac:dyDescent="0.2">
      <c r="A16" s="100" t="s">
        <v>328</v>
      </c>
      <c r="B16" s="584">
        <v>3009</v>
      </c>
      <c r="C16" s="584">
        <v>4670</v>
      </c>
      <c r="D16" s="584">
        <v>9409</v>
      </c>
      <c r="E16" s="584">
        <v>4875</v>
      </c>
      <c r="F16" s="584">
        <v>15927</v>
      </c>
      <c r="H16" s="105"/>
    </row>
    <row r="17" spans="1:32" ht="9" customHeight="1" x14ac:dyDescent="0.2">
      <c r="A17" s="100" t="s">
        <v>106</v>
      </c>
      <c r="B17" s="584">
        <v>845</v>
      </c>
      <c r="C17" s="584">
        <v>533</v>
      </c>
      <c r="D17" s="584">
        <v>609</v>
      </c>
      <c r="E17" s="584">
        <v>391</v>
      </c>
      <c r="F17" s="584">
        <v>364</v>
      </c>
      <c r="H17" s="105"/>
    </row>
    <row r="18" spans="1:32" ht="9" customHeight="1" x14ac:dyDescent="0.2">
      <c r="A18" s="431" t="s">
        <v>108</v>
      </c>
      <c r="B18" s="585">
        <v>98497</v>
      </c>
      <c r="C18" s="585">
        <v>110270</v>
      </c>
      <c r="D18" s="585">
        <v>103833</v>
      </c>
      <c r="E18" s="585">
        <v>100905</v>
      </c>
      <c r="F18" s="585">
        <v>113655</v>
      </c>
      <c r="H18" s="105"/>
    </row>
    <row r="19" spans="1:32" ht="6.95" customHeight="1" x14ac:dyDescent="0.2">
      <c r="A19" s="313" t="s">
        <v>907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9" customHeight="1" x14ac:dyDescent="0.2">
      <c r="A20" s="110"/>
      <c r="B20" s="111"/>
      <c r="H20" s="105"/>
    </row>
    <row r="21" spans="1:32" ht="9" customHeight="1" x14ac:dyDescent="0.2">
      <c r="A21" s="110"/>
      <c r="B21" s="111"/>
      <c r="H21" s="105"/>
    </row>
    <row r="22" spans="1:32" ht="9" customHeight="1" x14ac:dyDescent="0.2">
      <c r="A22" s="112"/>
      <c r="B22" s="89"/>
      <c r="C22" s="89"/>
      <c r="D22" s="89"/>
      <c r="E22" s="89"/>
      <c r="H22" s="105"/>
    </row>
    <row r="23" spans="1:32" ht="9" customHeight="1" x14ac:dyDescent="0.2">
      <c r="A23" s="50"/>
    </row>
    <row r="24" spans="1:32" ht="9" customHeight="1" x14ac:dyDescent="0.2">
      <c r="A24" s="50"/>
    </row>
    <row r="25" spans="1:32" ht="9" customHeight="1" x14ac:dyDescent="0.2">
      <c r="A25" s="50"/>
    </row>
    <row r="26" spans="1:32" ht="9" customHeight="1" x14ac:dyDescent="0.2">
      <c r="A26" s="50"/>
    </row>
    <row r="27" spans="1:32" ht="9" customHeight="1" x14ac:dyDescent="0.2">
      <c r="A27" s="50"/>
    </row>
    <row r="28" spans="1:32" ht="9" customHeight="1" x14ac:dyDescent="0.2">
      <c r="A28" s="50"/>
    </row>
    <row r="29" spans="1:32" ht="9" customHeight="1" x14ac:dyDescent="0.2">
      <c r="A29" s="50"/>
    </row>
    <row r="30" spans="1:32" ht="9" customHeight="1" x14ac:dyDescent="0.2">
      <c r="A30" s="50"/>
    </row>
    <row r="31" spans="1:32" ht="9" customHeight="1" x14ac:dyDescent="0.2">
      <c r="A31" s="50"/>
    </row>
    <row r="32" spans="1:32" ht="9" customHeight="1" x14ac:dyDescent="0.2">
      <c r="A32" s="50"/>
    </row>
    <row r="33" spans="1:32" ht="9" customHeight="1" x14ac:dyDescent="0.2">
      <c r="A33" s="50"/>
    </row>
    <row r="34" spans="1:32" ht="9" customHeight="1" x14ac:dyDescent="0.2">
      <c r="A34" s="50"/>
    </row>
    <row r="35" spans="1:32" ht="9" customHeight="1" x14ac:dyDescent="0.2">
      <c r="A35" s="50"/>
    </row>
    <row r="36" spans="1:32" ht="9" customHeight="1" x14ac:dyDescent="0.2">
      <c r="A36" s="50"/>
    </row>
    <row r="37" spans="1:32" ht="9" customHeight="1" x14ac:dyDescent="0.2">
      <c r="A37" s="50"/>
    </row>
    <row r="38" spans="1:32" ht="9" customHeight="1" x14ac:dyDescent="0.2">
      <c r="A38" s="50"/>
    </row>
    <row r="39" spans="1:32" ht="9" customHeight="1" x14ac:dyDescent="0.2">
      <c r="A39" s="50"/>
    </row>
    <row r="40" spans="1:32" ht="9" customHeight="1" x14ac:dyDescent="0.2">
      <c r="A40" s="50"/>
    </row>
    <row r="41" spans="1:32" ht="9" customHeight="1" x14ac:dyDescent="0.2">
      <c r="A41" s="50"/>
    </row>
    <row r="42" spans="1:32" ht="9" customHeight="1" x14ac:dyDescent="0.2">
      <c r="A42" s="50"/>
    </row>
    <row r="43" spans="1:32" ht="9" customHeight="1" x14ac:dyDescent="0.2">
      <c r="A43" s="50"/>
    </row>
    <row r="44" spans="1:32" ht="9" customHeight="1" x14ac:dyDescent="0.2">
      <c r="A44" s="50"/>
    </row>
    <row r="45" spans="1:32" ht="9" customHeight="1" x14ac:dyDescent="0.2">
      <c r="A45" s="50"/>
    </row>
    <row r="46" spans="1:32" ht="6.95" customHeight="1" x14ac:dyDescent="0.2">
      <c r="A46" s="313" t="s">
        <v>938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9" customHeight="1" x14ac:dyDescent="0.2">
      <c r="A47" s="99" t="s">
        <v>1035</v>
      </c>
    </row>
    <row r="48" spans="1:32" ht="12.95" customHeight="1" x14ac:dyDescent="0.2">
      <c r="A48" s="677" t="s">
        <v>99</v>
      </c>
      <c r="B48" s="678" t="s">
        <v>185</v>
      </c>
      <c r="C48" s="678"/>
      <c r="D48" s="678"/>
      <c r="E48" s="678"/>
      <c r="F48" s="679"/>
    </row>
    <row r="49" spans="1:32" ht="12.95" customHeight="1" x14ac:dyDescent="0.2">
      <c r="A49" s="677"/>
      <c r="B49" s="612">
        <v>2010</v>
      </c>
      <c r="C49" s="612">
        <v>2011</v>
      </c>
      <c r="D49" s="612">
        <v>2012</v>
      </c>
      <c r="E49" s="612">
        <v>2013</v>
      </c>
      <c r="F49" s="613">
        <v>2014</v>
      </c>
    </row>
    <row r="50" spans="1:32" ht="9" customHeight="1" x14ac:dyDescent="0.2">
      <c r="A50" s="335" t="s">
        <v>15</v>
      </c>
      <c r="B50" s="109">
        <v>3358</v>
      </c>
      <c r="C50" s="109">
        <v>3312</v>
      </c>
      <c r="D50" s="109">
        <v>3311</v>
      </c>
      <c r="E50" s="109">
        <v>3230</v>
      </c>
      <c r="F50" s="109">
        <v>3220</v>
      </c>
    </row>
    <row r="51" spans="1:32" ht="9" customHeight="1" x14ac:dyDescent="0.2">
      <c r="A51" s="113" t="s">
        <v>107</v>
      </c>
      <c r="B51" s="109">
        <v>18</v>
      </c>
      <c r="C51" s="109">
        <v>17</v>
      </c>
      <c r="D51" s="109">
        <v>18</v>
      </c>
      <c r="E51" s="109">
        <v>20</v>
      </c>
      <c r="F51" s="109">
        <v>17</v>
      </c>
    </row>
    <row r="52" spans="1:32" ht="9" customHeight="1" x14ac:dyDescent="0.2">
      <c r="A52" s="113" t="s">
        <v>327</v>
      </c>
      <c r="B52" s="109">
        <v>24</v>
      </c>
      <c r="C52" s="109">
        <v>32</v>
      </c>
      <c r="D52" s="109">
        <v>34</v>
      </c>
      <c r="E52" s="109">
        <v>38</v>
      </c>
      <c r="F52" s="109">
        <v>536</v>
      </c>
    </row>
    <row r="53" spans="1:32" ht="9" customHeight="1" x14ac:dyDescent="0.2">
      <c r="A53" s="113" t="s">
        <v>101</v>
      </c>
      <c r="B53" s="109">
        <v>2156</v>
      </c>
      <c r="C53" s="109">
        <v>2187</v>
      </c>
      <c r="D53" s="109">
        <v>2203</v>
      </c>
      <c r="E53" s="109">
        <v>2181</v>
      </c>
      <c r="F53" s="109">
        <v>2176</v>
      </c>
    </row>
    <row r="54" spans="1:32" ht="9" customHeight="1" x14ac:dyDescent="0.2">
      <c r="A54" s="114" t="s">
        <v>102</v>
      </c>
      <c r="B54" s="107">
        <v>384</v>
      </c>
      <c r="C54" s="107">
        <v>460</v>
      </c>
      <c r="D54" s="107">
        <v>568</v>
      </c>
      <c r="E54" s="107">
        <v>628</v>
      </c>
      <c r="F54" s="107">
        <v>721</v>
      </c>
    </row>
    <row r="55" spans="1:32" ht="9" customHeight="1" x14ac:dyDescent="0.2">
      <c r="A55" s="114" t="s">
        <v>103</v>
      </c>
      <c r="B55" s="107">
        <v>2064</v>
      </c>
      <c r="C55" s="107">
        <v>2092</v>
      </c>
      <c r="D55" s="107">
        <v>2119</v>
      </c>
      <c r="E55" s="107">
        <v>2086</v>
      </c>
      <c r="F55" s="107">
        <v>2079</v>
      </c>
    </row>
    <row r="56" spans="1:32" ht="9" customHeight="1" x14ac:dyDescent="0.2">
      <c r="A56" s="113" t="s">
        <v>104</v>
      </c>
      <c r="B56" s="109">
        <v>2920</v>
      </c>
      <c r="C56" s="109">
        <v>2866</v>
      </c>
      <c r="D56" s="109">
        <v>2825</v>
      </c>
      <c r="E56" s="109">
        <v>2725</v>
      </c>
      <c r="F56" s="109">
        <v>2680</v>
      </c>
    </row>
    <row r="57" spans="1:32" ht="9" customHeight="1" x14ac:dyDescent="0.2">
      <c r="A57" s="114" t="s">
        <v>465</v>
      </c>
      <c r="B57" s="107">
        <v>2721</v>
      </c>
      <c r="C57" s="107">
        <v>2648</v>
      </c>
      <c r="D57" s="107">
        <v>2603</v>
      </c>
      <c r="E57" s="107">
        <v>2493</v>
      </c>
      <c r="F57" s="107">
        <v>2439</v>
      </c>
    </row>
    <row r="58" spans="1:32" ht="9" customHeight="1" x14ac:dyDescent="0.2">
      <c r="A58" s="114" t="s">
        <v>520</v>
      </c>
      <c r="B58" s="107">
        <v>917</v>
      </c>
      <c r="C58" s="107">
        <v>934</v>
      </c>
      <c r="D58" s="107">
        <v>946</v>
      </c>
      <c r="E58" s="107">
        <v>929</v>
      </c>
      <c r="F58" s="107">
        <v>909</v>
      </c>
    </row>
    <row r="59" spans="1:32" ht="9" customHeight="1" x14ac:dyDescent="0.2">
      <c r="A59" s="113" t="s">
        <v>105</v>
      </c>
      <c r="B59" s="109">
        <v>324</v>
      </c>
      <c r="C59" s="109">
        <v>330</v>
      </c>
      <c r="D59" s="109">
        <v>339</v>
      </c>
      <c r="E59" s="109">
        <v>352</v>
      </c>
      <c r="F59" s="109">
        <v>352</v>
      </c>
    </row>
    <row r="60" spans="1:32" ht="9" customHeight="1" x14ac:dyDescent="0.2">
      <c r="A60" s="113" t="s">
        <v>328</v>
      </c>
      <c r="B60" s="109">
        <v>16</v>
      </c>
      <c r="C60" s="109">
        <v>22</v>
      </c>
      <c r="D60" s="109">
        <v>25</v>
      </c>
      <c r="E60" s="109">
        <v>22</v>
      </c>
      <c r="F60" s="109">
        <v>57</v>
      </c>
    </row>
    <row r="61" spans="1:32" ht="9" customHeight="1" x14ac:dyDescent="0.2">
      <c r="A61" s="100" t="s">
        <v>106</v>
      </c>
      <c r="B61" s="109">
        <v>25</v>
      </c>
      <c r="C61" s="109">
        <v>20</v>
      </c>
      <c r="D61" s="109">
        <v>19</v>
      </c>
      <c r="E61" s="109">
        <v>15</v>
      </c>
      <c r="F61" s="109">
        <v>10</v>
      </c>
    </row>
    <row r="62" spans="1:32" ht="9" customHeight="1" x14ac:dyDescent="0.2">
      <c r="A62" s="431" t="s">
        <v>108</v>
      </c>
      <c r="B62" s="432">
        <v>1328</v>
      </c>
      <c r="C62" s="432">
        <v>1338</v>
      </c>
      <c r="D62" s="432">
        <v>1289</v>
      </c>
      <c r="E62" s="432">
        <v>1275</v>
      </c>
      <c r="F62" s="432">
        <v>1331</v>
      </c>
    </row>
    <row r="63" spans="1:32" ht="6.95" customHeight="1" x14ac:dyDescent="0.2">
      <c r="A63" s="313" t="s">
        <v>907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ht="6.95" customHeight="1" x14ac:dyDescent="0.2">
      <c r="A64" s="313" t="s">
        <v>908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6" ht="9" customHeight="1" x14ac:dyDescent="0.2">
      <c r="A65" s="50"/>
    </row>
    <row r="66" spans="1:6" ht="9" customHeight="1" x14ac:dyDescent="0.2">
      <c r="A66" s="50"/>
    </row>
    <row r="68" spans="1:6" ht="9" customHeight="1" x14ac:dyDescent="0.2">
      <c r="A68" s="110"/>
    </row>
    <row r="69" spans="1:6" ht="9" customHeight="1" x14ac:dyDescent="0.2">
      <c r="F69" s="32"/>
    </row>
    <row r="92" spans="1:32" ht="6.95" customHeight="1" x14ac:dyDescent="0.2">
      <c r="A92" s="313" t="s">
        <v>938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2" ht="6.95" customHeight="1" x14ac:dyDescent="0.2">
      <c r="A93" s="313" t="s">
        <v>908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:32" ht="9" customHeight="1" x14ac:dyDescent="0.2">
      <c r="A94" s="99" t="s">
        <v>1036</v>
      </c>
    </row>
    <row r="95" spans="1:32" s="86" customFormat="1" ht="12.95" customHeight="1" x14ac:dyDescent="0.2">
      <c r="A95" s="677" t="s">
        <v>99</v>
      </c>
      <c r="B95" s="678" t="s">
        <v>680</v>
      </c>
      <c r="C95" s="678"/>
      <c r="D95" s="678"/>
      <c r="E95" s="678"/>
      <c r="F95" s="679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</row>
    <row r="96" spans="1:32" s="86" customFormat="1" ht="12.95" customHeight="1" x14ac:dyDescent="0.2">
      <c r="A96" s="677"/>
      <c r="B96" s="612">
        <v>2010</v>
      </c>
      <c r="C96" s="612">
        <v>2011</v>
      </c>
      <c r="D96" s="612">
        <v>2012</v>
      </c>
      <c r="E96" s="612">
        <v>2013</v>
      </c>
      <c r="F96" s="613">
        <v>2014</v>
      </c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</row>
    <row r="97" spans="1:32" ht="9" customHeight="1" x14ac:dyDescent="0.2">
      <c r="A97" s="336" t="s">
        <v>15</v>
      </c>
      <c r="B97" s="337">
        <v>31240</v>
      </c>
      <c r="C97" s="337">
        <v>32383</v>
      </c>
      <c r="D97" s="337">
        <v>32299</v>
      </c>
      <c r="E97" s="337">
        <v>32594</v>
      </c>
      <c r="F97" s="337">
        <v>33302</v>
      </c>
    </row>
    <row r="98" spans="1:32" ht="9" customHeight="1" x14ac:dyDescent="0.2">
      <c r="A98" s="115" t="s">
        <v>107</v>
      </c>
      <c r="B98" s="111" t="s">
        <v>76</v>
      </c>
      <c r="C98" s="111" t="s">
        <v>76</v>
      </c>
      <c r="D98" s="111" t="s">
        <v>76</v>
      </c>
      <c r="E98" s="111" t="s">
        <v>76</v>
      </c>
      <c r="F98" s="111" t="s">
        <v>76</v>
      </c>
    </row>
    <row r="99" spans="1:32" ht="9" customHeight="1" x14ac:dyDescent="0.2">
      <c r="A99" s="115" t="s">
        <v>101</v>
      </c>
      <c r="B99" s="111">
        <v>4910</v>
      </c>
      <c r="C99" s="111">
        <v>5402</v>
      </c>
      <c r="D99" s="111">
        <v>5917</v>
      </c>
      <c r="E99" s="111">
        <v>6103</v>
      </c>
      <c r="F99" s="111">
        <v>6291</v>
      </c>
    </row>
    <row r="100" spans="1:32" ht="9" customHeight="1" x14ac:dyDescent="0.2">
      <c r="A100" s="116" t="s">
        <v>102</v>
      </c>
      <c r="B100" s="84">
        <v>1035</v>
      </c>
      <c r="C100" s="84">
        <v>1267</v>
      </c>
      <c r="D100" s="84">
        <v>1522</v>
      </c>
      <c r="E100" s="84">
        <v>1758</v>
      </c>
      <c r="F100" s="84">
        <v>2020</v>
      </c>
    </row>
    <row r="101" spans="1:32" ht="9" customHeight="1" x14ac:dyDescent="0.2">
      <c r="A101" s="116" t="s">
        <v>103</v>
      </c>
      <c r="B101" s="84">
        <v>3961</v>
      </c>
      <c r="C101" s="84">
        <v>4234</v>
      </c>
      <c r="D101" s="84">
        <v>4534</v>
      </c>
      <c r="E101" s="84">
        <v>4492</v>
      </c>
      <c r="F101" s="84">
        <v>4412</v>
      </c>
    </row>
    <row r="102" spans="1:32" ht="9" customHeight="1" x14ac:dyDescent="0.2">
      <c r="A102" s="115" t="s">
        <v>104</v>
      </c>
      <c r="B102" s="111">
        <v>22899</v>
      </c>
      <c r="C102" s="111">
        <v>22922</v>
      </c>
      <c r="D102" s="111">
        <v>22579</v>
      </c>
      <c r="E102" s="111">
        <v>22305</v>
      </c>
      <c r="F102" s="111">
        <v>21937</v>
      </c>
    </row>
    <row r="103" spans="1:32" ht="9" customHeight="1" x14ac:dyDescent="0.2">
      <c r="A103" s="116" t="s">
        <v>465</v>
      </c>
      <c r="B103" s="84">
        <v>11655</v>
      </c>
      <c r="C103" s="84">
        <v>11754</v>
      </c>
      <c r="D103" s="84">
        <v>11857</v>
      </c>
      <c r="E103" s="84">
        <v>11709</v>
      </c>
      <c r="F103" s="84">
        <v>11613</v>
      </c>
    </row>
    <row r="104" spans="1:32" ht="9" customHeight="1" x14ac:dyDescent="0.2">
      <c r="A104" s="116" t="s">
        <v>520</v>
      </c>
      <c r="B104" s="84">
        <v>12891</v>
      </c>
      <c r="C104" s="84">
        <v>12659</v>
      </c>
      <c r="D104" s="84">
        <v>12264</v>
      </c>
      <c r="E104" s="84">
        <v>11966</v>
      </c>
      <c r="F104" s="84">
        <v>11664</v>
      </c>
    </row>
    <row r="105" spans="1:32" ht="9" customHeight="1" x14ac:dyDescent="0.2">
      <c r="A105" s="115" t="s">
        <v>105</v>
      </c>
      <c r="B105" s="111">
        <v>5302</v>
      </c>
      <c r="C105" s="111">
        <v>5442</v>
      </c>
      <c r="D105" s="111">
        <v>5229</v>
      </c>
      <c r="E105" s="111">
        <v>5587</v>
      </c>
      <c r="F105" s="111">
        <v>5952</v>
      </c>
    </row>
    <row r="106" spans="1:32" ht="9" customHeight="1" x14ac:dyDescent="0.2">
      <c r="A106" s="115" t="s">
        <v>328</v>
      </c>
      <c r="B106" s="111">
        <v>239</v>
      </c>
      <c r="C106" s="111">
        <v>328</v>
      </c>
      <c r="D106" s="111">
        <v>291</v>
      </c>
      <c r="E106" s="111">
        <v>289</v>
      </c>
      <c r="F106" s="111">
        <v>607</v>
      </c>
    </row>
    <row r="107" spans="1:32" ht="9" customHeight="1" x14ac:dyDescent="0.2">
      <c r="A107" s="115" t="s">
        <v>106</v>
      </c>
      <c r="B107" s="111">
        <v>106</v>
      </c>
      <c r="C107" s="111">
        <v>73</v>
      </c>
      <c r="D107" s="111">
        <v>66</v>
      </c>
      <c r="E107" s="111">
        <v>57</v>
      </c>
      <c r="F107" s="111">
        <v>37</v>
      </c>
    </row>
    <row r="108" spans="1:32" ht="9" customHeight="1" x14ac:dyDescent="0.2">
      <c r="A108" s="433" t="s">
        <v>108</v>
      </c>
      <c r="B108" s="434">
        <v>5192</v>
      </c>
      <c r="C108" s="434">
        <v>6036</v>
      </c>
      <c r="D108" s="434">
        <v>5952</v>
      </c>
      <c r="E108" s="434">
        <v>5989</v>
      </c>
      <c r="F108" s="434">
        <v>5440</v>
      </c>
    </row>
    <row r="109" spans="1:32" ht="6.95" customHeight="1" x14ac:dyDescent="0.2">
      <c r="A109" s="313" t="s">
        <v>907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 spans="1:32" ht="6.95" customHeight="1" x14ac:dyDescent="0.2">
      <c r="A110" s="313" t="s">
        <v>909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 spans="1:32" ht="9" customHeight="1" x14ac:dyDescent="0.15">
      <c r="A111" s="108"/>
    </row>
    <row r="112" spans="1:32" ht="9" customHeight="1" x14ac:dyDescent="0.15">
      <c r="A112" s="108"/>
    </row>
    <row r="113" spans="1:1" ht="9" customHeight="1" x14ac:dyDescent="0.15">
      <c r="A113" s="108"/>
    </row>
    <row r="114" spans="1:1" ht="9" customHeight="1" x14ac:dyDescent="0.15">
      <c r="A114" s="108"/>
    </row>
    <row r="115" spans="1:1" ht="9" customHeight="1" x14ac:dyDescent="0.15">
      <c r="A115" s="108"/>
    </row>
    <row r="116" spans="1:1" ht="9" customHeight="1" x14ac:dyDescent="0.15">
      <c r="A116" s="108"/>
    </row>
    <row r="135" spans="1:32" ht="9" customHeight="1" x14ac:dyDescent="0.2">
      <c r="A135" s="25" t="s">
        <v>783</v>
      </c>
    </row>
    <row r="136" spans="1:32" ht="9" customHeight="1" x14ac:dyDescent="0.2">
      <c r="F136" s="32"/>
    </row>
    <row r="139" spans="1:32" ht="6.95" customHeight="1" x14ac:dyDescent="0.2">
      <c r="A139" s="313" t="s">
        <v>938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 spans="1:32" ht="6.95" customHeight="1" x14ac:dyDescent="0.2">
      <c r="A140" s="313" t="s">
        <v>909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</sheetData>
  <mergeCells count="6">
    <mergeCell ref="A95:A96"/>
    <mergeCell ref="B95:F95"/>
    <mergeCell ref="A6:A7"/>
    <mergeCell ref="B6:F6"/>
    <mergeCell ref="A48:A49"/>
    <mergeCell ref="B48:F48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9"/>
  <sheetViews>
    <sheetView zoomScale="200" zoomScaleNormal="200" zoomScaleSheetLayoutView="130" workbookViewId="0">
      <selection activeCell="A25" sqref="A25:F25"/>
    </sheetView>
  </sheetViews>
  <sheetFormatPr defaultColWidth="9.140625" defaultRowHeight="9" customHeight="1" x14ac:dyDescent="0.2"/>
  <cols>
    <col min="1" max="1" width="19.140625" style="25" customWidth="1"/>
    <col min="2" max="6" width="8" style="25" customWidth="1"/>
    <col min="7" max="7" width="9.140625" style="25" customWidth="1"/>
    <col min="8" max="16384" width="9.140625" style="25"/>
  </cols>
  <sheetData>
    <row r="1" spans="1:6" ht="9" customHeight="1" x14ac:dyDescent="0.2">
      <c r="A1" s="333" t="s">
        <v>109</v>
      </c>
    </row>
    <row r="2" spans="1:6" ht="9" customHeight="1" x14ac:dyDescent="0.2">
      <c r="A2" s="680" t="s">
        <v>1077</v>
      </c>
      <c r="B2" s="680"/>
      <c r="C2" s="680"/>
      <c r="D2" s="680"/>
      <c r="E2" s="680"/>
      <c r="F2" s="680"/>
    </row>
    <row r="3" spans="1:6" ht="12.95" customHeight="1" x14ac:dyDescent="0.2">
      <c r="A3" s="435" t="s">
        <v>196</v>
      </c>
      <c r="B3" s="436">
        <v>2010</v>
      </c>
      <c r="C3" s="436">
        <v>2011</v>
      </c>
      <c r="D3" s="436">
        <v>2012</v>
      </c>
      <c r="E3" s="436">
        <v>2013</v>
      </c>
      <c r="F3" s="437">
        <v>2014</v>
      </c>
    </row>
    <row r="4" spans="1:6" ht="9" customHeight="1" x14ac:dyDescent="0.2">
      <c r="A4" s="232" t="s">
        <v>110</v>
      </c>
      <c r="B4" s="219">
        <f>B5+B6+B7+B8</f>
        <v>25</v>
      </c>
      <c r="C4" s="219">
        <f>C5+C6+C7+C8</f>
        <v>26</v>
      </c>
      <c r="D4" s="219">
        <f>D5+D6+D7+D8</f>
        <v>30</v>
      </c>
      <c r="E4" s="219">
        <f>E5+E6+E7+E8</f>
        <v>27</v>
      </c>
      <c r="F4" s="219">
        <f>F5+F6+F7+F8</f>
        <v>27</v>
      </c>
    </row>
    <row r="5" spans="1:6" ht="9" customHeight="1" x14ac:dyDescent="0.2">
      <c r="A5" s="217" t="s">
        <v>59</v>
      </c>
      <c r="B5" s="252">
        <v>2</v>
      </c>
      <c r="C5" s="252">
        <v>2</v>
      </c>
      <c r="D5" s="252">
        <v>2</v>
      </c>
      <c r="E5" s="252">
        <v>2</v>
      </c>
      <c r="F5" s="252">
        <v>2</v>
      </c>
    </row>
    <row r="6" spans="1:6" ht="9" customHeight="1" x14ac:dyDescent="0.2">
      <c r="A6" s="217" t="s">
        <v>60</v>
      </c>
      <c r="B6" s="252">
        <v>2</v>
      </c>
      <c r="C6" s="252">
        <v>2</v>
      </c>
      <c r="D6" s="252">
        <v>2</v>
      </c>
      <c r="E6" s="252">
        <v>2</v>
      </c>
      <c r="F6" s="252">
        <v>2</v>
      </c>
    </row>
    <row r="7" spans="1:6" ht="9" customHeight="1" x14ac:dyDescent="0.2">
      <c r="A7" s="217" t="s">
        <v>61</v>
      </c>
      <c r="B7" s="252">
        <v>0</v>
      </c>
      <c r="C7" s="252">
        <v>0</v>
      </c>
      <c r="D7" s="252">
        <v>0</v>
      </c>
      <c r="E7" s="252">
        <v>0</v>
      </c>
      <c r="F7" s="252">
        <v>0</v>
      </c>
    </row>
    <row r="8" spans="1:6" ht="9" customHeight="1" x14ac:dyDescent="0.2">
      <c r="A8" s="217" t="s">
        <v>111</v>
      </c>
      <c r="B8" s="252">
        <v>21</v>
      </c>
      <c r="C8" s="252">
        <v>22</v>
      </c>
      <c r="D8" s="252">
        <v>26</v>
      </c>
      <c r="E8" s="252">
        <v>23</v>
      </c>
      <c r="F8" s="252">
        <v>23</v>
      </c>
    </row>
    <row r="9" spans="1:6" ht="9" customHeight="1" x14ac:dyDescent="0.2">
      <c r="A9" s="232" t="s">
        <v>112</v>
      </c>
      <c r="B9" s="219">
        <f>B10+B11+B12+B13</f>
        <v>4396</v>
      </c>
      <c r="C9" s="219">
        <f>C10+C11+C12+C13</f>
        <v>4645</v>
      </c>
      <c r="D9" s="219">
        <f>D10+D11+D12+D13</f>
        <v>4854</v>
      </c>
      <c r="E9" s="219">
        <f>E10+E11+E12+E13</f>
        <v>4753</v>
      </c>
      <c r="F9" s="219">
        <f>F10+F11+F12+F13</f>
        <v>5120</v>
      </c>
    </row>
    <row r="10" spans="1:6" ht="9" customHeight="1" x14ac:dyDescent="0.2">
      <c r="A10" s="217" t="s">
        <v>59</v>
      </c>
      <c r="B10" s="252">
        <v>1611</v>
      </c>
      <c r="C10" s="252">
        <v>1797</v>
      </c>
      <c r="D10" s="252">
        <v>1815</v>
      </c>
      <c r="E10" s="252">
        <v>1807</v>
      </c>
      <c r="F10" s="252">
        <v>2099</v>
      </c>
    </row>
    <row r="11" spans="1:6" ht="9" customHeight="1" x14ac:dyDescent="0.2">
      <c r="A11" s="217" t="s">
        <v>60</v>
      </c>
      <c r="B11" s="252">
        <v>562</v>
      </c>
      <c r="C11" s="252">
        <v>619</v>
      </c>
      <c r="D11" s="252">
        <v>614</v>
      </c>
      <c r="E11" s="252">
        <v>589</v>
      </c>
      <c r="F11" s="252">
        <v>566</v>
      </c>
    </row>
    <row r="12" spans="1:6" ht="9" customHeight="1" x14ac:dyDescent="0.2">
      <c r="A12" s="217" t="s">
        <v>61</v>
      </c>
      <c r="B12" s="252">
        <v>0</v>
      </c>
      <c r="C12" s="252">
        <v>0</v>
      </c>
      <c r="D12" s="252">
        <v>0</v>
      </c>
      <c r="E12" s="252">
        <v>0</v>
      </c>
      <c r="F12" s="252">
        <v>0</v>
      </c>
    </row>
    <row r="13" spans="1:6" ht="9" customHeight="1" x14ac:dyDescent="0.2">
      <c r="A13" s="217" t="s">
        <v>111</v>
      </c>
      <c r="B13" s="252">
        <v>2223</v>
      </c>
      <c r="C13" s="252">
        <v>2229</v>
      </c>
      <c r="D13" s="252">
        <v>2425</v>
      </c>
      <c r="E13" s="252">
        <v>2357</v>
      </c>
      <c r="F13" s="252">
        <v>2455</v>
      </c>
    </row>
    <row r="14" spans="1:6" ht="9" customHeight="1" x14ac:dyDescent="0.2">
      <c r="A14" s="232" t="s">
        <v>113</v>
      </c>
      <c r="B14" s="219">
        <f>B15+B16+B17+B18</f>
        <v>5521</v>
      </c>
      <c r="C14" s="219">
        <f>C15+C16+C17+C18</f>
        <v>6174</v>
      </c>
      <c r="D14" s="219">
        <f>D15+D16+D17+D18</f>
        <v>4414</v>
      </c>
      <c r="E14" s="219">
        <f>E15+E16+E17+E18</f>
        <v>4759</v>
      </c>
      <c r="F14" s="219">
        <f>F15+F16+F17+F18</f>
        <v>4775</v>
      </c>
    </row>
    <row r="15" spans="1:6" ht="9" customHeight="1" x14ac:dyDescent="0.2">
      <c r="A15" s="217" t="s">
        <v>59</v>
      </c>
      <c r="B15" s="252">
        <v>1946</v>
      </c>
      <c r="C15" s="252">
        <v>2533</v>
      </c>
      <c r="D15" s="252">
        <v>2166</v>
      </c>
      <c r="E15" s="252">
        <v>2485</v>
      </c>
      <c r="F15" s="252">
        <v>2420</v>
      </c>
    </row>
    <row r="16" spans="1:6" ht="9" customHeight="1" x14ac:dyDescent="0.2">
      <c r="A16" s="217" t="s">
        <v>60</v>
      </c>
      <c r="B16" s="252">
        <v>2197</v>
      </c>
      <c r="C16" s="252">
        <v>2188</v>
      </c>
      <c r="D16" s="252">
        <v>468</v>
      </c>
      <c r="E16" s="252">
        <v>698</v>
      </c>
      <c r="F16" s="252">
        <v>674</v>
      </c>
    </row>
    <row r="17" spans="1:6" ht="9" customHeight="1" x14ac:dyDescent="0.2">
      <c r="A17" s="217" t="s">
        <v>61</v>
      </c>
      <c r="B17" s="252">
        <v>0</v>
      </c>
      <c r="C17" s="252">
        <v>0</v>
      </c>
      <c r="D17" s="252">
        <v>0</v>
      </c>
      <c r="E17" s="252">
        <v>0</v>
      </c>
      <c r="F17" s="252">
        <v>0</v>
      </c>
    </row>
    <row r="18" spans="1:6" ht="9" customHeight="1" x14ac:dyDescent="0.2">
      <c r="A18" s="439" t="s">
        <v>111</v>
      </c>
      <c r="B18" s="440">
        <v>1378</v>
      </c>
      <c r="C18" s="440">
        <v>1453</v>
      </c>
      <c r="D18" s="440">
        <v>1780</v>
      </c>
      <c r="E18" s="440">
        <v>1576</v>
      </c>
      <c r="F18" s="440">
        <v>1681</v>
      </c>
    </row>
    <row r="19" spans="1:6" ht="6.95" customHeight="1" x14ac:dyDescent="0.2">
      <c r="A19" s="313" t="s">
        <v>907</v>
      </c>
    </row>
    <row r="20" spans="1:6" ht="6.95" customHeight="1" x14ac:dyDescent="0.2">
      <c r="A20" s="313" t="s">
        <v>910</v>
      </c>
    </row>
    <row r="21" spans="1:6" s="156" customFormat="1" ht="6.95" customHeight="1" x14ac:dyDescent="0.2">
      <c r="A21" s="248"/>
    </row>
    <row r="22" spans="1:6" s="156" customFormat="1" ht="6.95" customHeight="1" x14ac:dyDescent="0.2">
      <c r="A22" s="248"/>
    </row>
    <row r="23" spans="1:6" s="156" customFormat="1" ht="6.95" customHeight="1" x14ac:dyDescent="0.2">
      <c r="A23" s="248"/>
    </row>
    <row r="24" spans="1:6" ht="9" customHeight="1" x14ac:dyDescent="0.2">
      <c r="A24" s="248"/>
      <c r="B24" s="156"/>
      <c r="C24" s="156"/>
      <c r="D24" s="156"/>
      <c r="E24" s="156"/>
      <c r="F24" s="156"/>
    </row>
    <row r="25" spans="1:6" ht="9" customHeight="1" x14ac:dyDescent="0.2">
      <c r="A25" s="680" t="s">
        <v>1076</v>
      </c>
      <c r="B25" s="680"/>
      <c r="C25" s="680"/>
      <c r="D25" s="680"/>
      <c r="E25" s="680"/>
      <c r="F25" s="680"/>
    </row>
    <row r="26" spans="1:6" ht="12.95" customHeight="1" x14ac:dyDescent="0.2">
      <c r="A26" s="435" t="s">
        <v>196</v>
      </c>
      <c r="B26" s="436">
        <v>2010</v>
      </c>
      <c r="C26" s="436">
        <v>2011</v>
      </c>
      <c r="D26" s="436">
        <v>2012</v>
      </c>
      <c r="E26" s="436">
        <v>2013</v>
      </c>
      <c r="F26" s="437">
        <v>2014</v>
      </c>
    </row>
    <row r="27" spans="1:6" ht="9" customHeight="1" x14ac:dyDescent="0.2">
      <c r="A27" s="232" t="s">
        <v>114</v>
      </c>
      <c r="B27" s="219">
        <f>B28+B29+B30+B31</f>
        <v>308</v>
      </c>
      <c r="C27" s="219">
        <f>C28+C29+C30+C31</f>
        <v>316</v>
      </c>
      <c r="D27" s="219">
        <f>D28+D29+D30+D31</f>
        <v>321</v>
      </c>
      <c r="E27" s="219">
        <f>E28+E29+E30+E31</f>
        <v>328</v>
      </c>
      <c r="F27" s="219">
        <f>F28+F29+F30+F31</f>
        <v>345</v>
      </c>
    </row>
    <row r="28" spans="1:6" ht="9" customHeight="1" x14ac:dyDescent="0.2">
      <c r="A28" s="217" t="s">
        <v>59</v>
      </c>
      <c r="B28" s="252">
        <v>99</v>
      </c>
      <c r="C28" s="252">
        <v>106</v>
      </c>
      <c r="D28" s="252">
        <v>96</v>
      </c>
      <c r="E28" s="252">
        <v>98</v>
      </c>
      <c r="F28" s="252">
        <v>104</v>
      </c>
    </row>
    <row r="29" spans="1:6" ht="9" customHeight="1" x14ac:dyDescent="0.2">
      <c r="A29" s="217" t="s">
        <v>60</v>
      </c>
      <c r="B29" s="252">
        <v>82</v>
      </c>
      <c r="C29" s="252">
        <v>78</v>
      </c>
      <c r="D29" s="252">
        <v>75</v>
      </c>
      <c r="E29" s="252">
        <v>71</v>
      </c>
      <c r="F29" s="252">
        <v>71</v>
      </c>
    </row>
    <row r="30" spans="1:6" ht="9" customHeight="1" x14ac:dyDescent="0.2">
      <c r="A30" s="217" t="s">
        <v>61</v>
      </c>
      <c r="B30" s="252">
        <v>0</v>
      </c>
      <c r="C30" s="252">
        <v>0</v>
      </c>
      <c r="D30" s="252">
        <v>0</v>
      </c>
      <c r="E30" s="252">
        <v>0</v>
      </c>
      <c r="F30" s="252">
        <v>0</v>
      </c>
    </row>
    <row r="31" spans="1:6" ht="9" customHeight="1" x14ac:dyDescent="0.2">
      <c r="A31" s="217" t="s">
        <v>111</v>
      </c>
      <c r="B31" s="252">
        <v>127</v>
      </c>
      <c r="C31" s="252">
        <v>132</v>
      </c>
      <c r="D31" s="252">
        <v>150</v>
      </c>
      <c r="E31" s="252">
        <v>159</v>
      </c>
      <c r="F31" s="252">
        <v>170</v>
      </c>
    </row>
    <row r="32" spans="1:6" ht="9" customHeight="1" x14ac:dyDescent="0.2">
      <c r="A32" s="232" t="s">
        <v>197</v>
      </c>
      <c r="B32" s="219">
        <f>B33+B34+B35+B36</f>
        <v>65319</v>
      </c>
      <c r="C32" s="219">
        <f>C33+C34+C35+C36</f>
        <v>87064</v>
      </c>
      <c r="D32" s="219">
        <f>D33+D34+D35+D36</f>
        <v>92255</v>
      </c>
      <c r="E32" s="219">
        <f>E33+E34+E35+E36</f>
        <v>98165</v>
      </c>
      <c r="F32" s="219">
        <f>F33+F34+F35+F36</f>
        <v>101198</v>
      </c>
    </row>
    <row r="33" spans="1:6" ht="9" customHeight="1" x14ac:dyDescent="0.2">
      <c r="A33" s="217" t="s">
        <v>59</v>
      </c>
      <c r="B33" s="252">
        <v>21930</v>
      </c>
      <c r="C33" s="252">
        <v>29195</v>
      </c>
      <c r="D33" s="252">
        <v>31754</v>
      </c>
      <c r="E33" s="252">
        <v>33780</v>
      </c>
      <c r="F33" s="252">
        <v>32295</v>
      </c>
    </row>
    <row r="34" spans="1:6" ht="9" customHeight="1" x14ac:dyDescent="0.2">
      <c r="A34" s="217" t="s">
        <v>60</v>
      </c>
      <c r="B34" s="252">
        <v>9130</v>
      </c>
      <c r="C34" s="252">
        <v>9349</v>
      </c>
      <c r="D34" s="252">
        <v>8641</v>
      </c>
      <c r="E34" s="252">
        <v>8593</v>
      </c>
      <c r="F34" s="252">
        <v>8814</v>
      </c>
    </row>
    <row r="35" spans="1:6" ht="9" customHeight="1" x14ac:dyDescent="0.2">
      <c r="A35" s="217" t="s">
        <v>61</v>
      </c>
      <c r="B35" s="252">
        <v>0</v>
      </c>
      <c r="C35" s="252">
        <v>0</v>
      </c>
      <c r="D35" s="252">
        <v>27</v>
      </c>
      <c r="E35" s="252">
        <v>33</v>
      </c>
      <c r="F35" s="252">
        <v>0</v>
      </c>
    </row>
    <row r="36" spans="1:6" ht="9" customHeight="1" x14ac:dyDescent="0.2">
      <c r="A36" s="217" t="s">
        <v>111</v>
      </c>
      <c r="B36" s="252">
        <v>34259</v>
      </c>
      <c r="C36" s="252">
        <v>48520</v>
      </c>
      <c r="D36" s="252">
        <v>51833</v>
      </c>
      <c r="E36" s="252">
        <v>55759</v>
      </c>
      <c r="F36" s="252">
        <v>60089</v>
      </c>
    </row>
    <row r="37" spans="1:6" ht="9" customHeight="1" x14ac:dyDescent="0.2">
      <c r="A37" s="232" t="s">
        <v>419</v>
      </c>
      <c r="B37" s="219">
        <f>B38+B39+B40+B41</f>
        <v>7014</v>
      </c>
      <c r="C37" s="219">
        <f>C38+C39+C40+C41</f>
        <v>10895</v>
      </c>
      <c r="D37" s="219">
        <f>D38+D39+D40+D41</f>
        <v>9635</v>
      </c>
      <c r="E37" s="219">
        <f>E38+E39+E40+E41</f>
        <v>8840</v>
      </c>
      <c r="F37" s="219">
        <f>F38+F39+F40+F41</f>
        <v>8632</v>
      </c>
    </row>
    <row r="38" spans="1:6" ht="9" customHeight="1" x14ac:dyDescent="0.2">
      <c r="A38" s="217" t="s">
        <v>59</v>
      </c>
      <c r="B38" s="252">
        <v>1692</v>
      </c>
      <c r="C38" s="252">
        <v>2255</v>
      </c>
      <c r="D38" s="252">
        <v>1851</v>
      </c>
      <c r="E38" s="252">
        <v>2336</v>
      </c>
      <c r="F38" s="252">
        <v>2354</v>
      </c>
    </row>
    <row r="39" spans="1:6" ht="9" customHeight="1" x14ac:dyDescent="0.2">
      <c r="A39" s="217" t="s">
        <v>60</v>
      </c>
      <c r="B39" s="252">
        <v>905</v>
      </c>
      <c r="C39" s="252">
        <v>2458</v>
      </c>
      <c r="D39" s="252">
        <v>641</v>
      </c>
      <c r="E39" s="252">
        <v>576</v>
      </c>
      <c r="F39" s="252">
        <v>747</v>
      </c>
    </row>
    <row r="40" spans="1:6" ht="9" customHeight="1" x14ac:dyDescent="0.2">
      <c r="A40" s="217" t="s">
        <v>61</v>
      </c>
      <c r="B40" s="252">
        <v>0</v>
      </c>
      <c r="C40" s="252">
        <v>0</v>
      </c>
      <c r="D40" s="252">
        <v>4</v>
      </c>
      <c r="E40" s="252">
        <v>7</v>
      </c>
      <c r="F40" s="252">
        <v>0</v>
      </c>
    </row>
    <row r="41" spans="1:6" ht="9" customHeight="1" x14ac:dyDescent="0.2">
      <c r="A41" s="439" t="s">
        <v>111</v>
      </c>
      <c r="B41" s="440">
        <v>4417</v>
      </c>
      <c r="C41" s="440">
        <v>6182</v>
      </c>
      <c r="D41" s="440">
        <v>7139</v>
      </c>
      <c r="E41" s="440">
        <v>5921</v>
      </c>
      <c r="F41" s="440">
        <v>5531</v>
      </c>
    </row>
    <row r="42" spans="1:6" ht="6.95" customHeight="1" x14ac:dyDescent="0.2">
      <c r="A42" s="313" t="s">
        <v>907</v>
      </c>
    </row>
    <row r="43" spans="1:6" ht="6.95" customHeight="1" x14ac:dyDescent="0.2">
      <c r="A43" s="313" t="s">
        <v>910</v>
      </c>
    </row>
    <row r="49" spans="1:6" ht="9" customHeight="1" x14ac:dyDescent="0.2">
      <c r="A49" s="102" t="s">
        <v>960</v>
      </c>
    </row>
    <row r="50" spans="1:6" ht="9" customHeight="1" x14ac:dyDescent="0.2">
      <c r="A50" s="314" t="s">
        <v>1037</v>
      </c>
    </row>
    <row r="51" spans="1:6" ht="12.95" customHeight="1" x14ac:dyDescent="0.2">
      <c r="A51" s="438" t="s">
        <v>115</v>
      </c>
      <c r="B51" s="436">
        <v>2010</v>
      </c>
      <c r="C51" s="436">
        <v>2011</v>
      </c>
      <c r="D51" s="436">
        <v>2012</v>
      </c>
      <c r="E51" s="436">
        <v>2013</v>
      </c>
      <c r="F51" s="437">
        <v>2014</v>
      </c>
    </row>
    <row r="52" spans="1:6" ht="9" customHeight="1" x14ac:dyDescent="0.2">
      <c r="A52" s="232" t="s">
        <v>116</v>
      </c>
      <c r="B52" s="219">
        <f>B53+B54+B55+B56</f>
        <v>24957</v>
      </c>
      <c r="C52" s="219">
        <f>C53+C54+C55+C56</f>
        <v>26273</v>
      </c>
      <c r="D52" s="219">
        <f>D53+D54+D55+D56</f>
        <v>33662</v>
      </c>
      <c r="E52" s="219">
        <f>E53+E54+E55+E56</f>
        <v>30962</v>
      </c>
      <c r="F52" s="219">
        <f>F53+F54+F55+F56</f>
        <v>33929</v>
      </c>
    </row>
    <row r="53" spans="1:6" ht="9" customHeight="1" x14ac:dyDescent="0.2">
      <c r="A53" s="217" t="s">
        <v>59</v>
      </c>
      <c r="B53" s="252">
        <v>5616</v>
      </c>
      <c r="C53" s="252">
        <v>6028</v>
      </c>
      <c r="D53" s="252">
        <v>6006</v>
      </c>
      <c r="E53" s="252">
        <v>6029</v>
      </c>
      <c r="F53" s="252">
        <v>6137</v>
      </c>
    </row>
    <row r="54" spans="1:6" ht="9" customHeight="1" x14ac:dyDescent="0.2">
      <c r="A54" s="217" t="s">
        <v>60</v>
      </c>
      <c r="B54" s="252">
        <v>1570</v>
      </c>
      <c r="C54" s="252">
        <v>1630</v>
      </c>
      <c r="D54" s="252">
        <v>6476</v>
      </c>
      <c r="E54" s="252">
        <v>1576</v>
      </c>
      <c r="F54" s="252">
        <v>1468</v>
      </c>
    </row>
    <row r="55" spans="1:6" ht="9" customHeight="1" x14ac:dyDescent="0.2">
      <c r="A55" s="217" t="s">
        <v>61</v>
      </c>
      <c r="B55" s="252">
        <v>0</v>
      </c>
      <c r="C55" s="252">
        <v>0</v>
      </c>
      <c r="D55" s="252">
        <v>0</v>
      </c>
      <c r="E55" s="252">
        <v>0</v>
      </c>
      <c r="F55" s="252">
        <v>0</v>
      </c>
    </row>
    <row r="56" spans="1:6" ht="9" customHeight="1" x14ac:dyDescent="0.2">
      <c r="A56" s="217" t="s">
        <v>111</v>
      </c>
      <c r="B56" s="252">
        <v>17771</v>
      </c>
      <c r="C56" s="252">
        <v>18615</v>
      </c>
      <c r="D56" s="252">
        <v>21180</v>
      </c>
      <c r="E56" s="252">
        <v>23357</v>
      </c>
      <c r="F56" s="252">
        <v>26324</v>
      </c>
    </row>
    <row r="57" spans="1:6" ht="9" customHeight="1" x14ac:dyDescent="0.2">
      <c r="A57" s="232" t="s">
        <v>117</v>
      </c>
      <c r="B57" s="219">
        <f>B58+B59+B60+B61</f>
        <v>68681</v>
      </c>
      <c r="C57" s="219">
        <f>C58+C59+C60+C61</f>
        <v>85169</v>
      </c>
      <c r="D57" s="219">
        <f>D58+D59+D60+D61</f>
        <v>170867</v>
      </c>
      <c r="E57" s="219">
        <f>E58+E59+E60+E61</f>
        <v>186161</v>
      </c>
      <c r="F57" s="219">
        <f>F58+F59+F60+F61</f>
        <v>252058</v>
      </c>
    </row>
    <row r="58" spans="1:6" ht="9" customHeight="1" x14ac:dyDescent="0.2">
      <c r="A58" s="217" t="s">
        <v>59</v>
      </c>
      <c r="B58" s="252">
        <v>28828</v>
      </c>
      <c r="C58" s="252">
        <v>35699</v>
      </c>
      <c r="D58" s="252">
        <v>108974</v>
      </c>
      <c r="E58" s="252">
        <v>133394</v>
      </c>
      <c r="F58" s="252">
        <v>198582</v>
      </c>
    </row>
    <row r="59" spans="1:6" ht="9" customHeight="1" x14ac:dyDescent="0.2">
      <c r="A59" s="217" t="s">
        <v>60</v>
      </c>
      <c r="B59" s="252">
        <v>10019</v>
      </c>
      <c r="C59" s="252">
        <v>12243</v>
      </c>
      <c r="D59" s="252">
        <v>20705</v>
      </c>
      <c r="E59" s="252">
        <v>9442</v>
      </c>
      <c r="F59" s="252">
        <v>7476</v>
      </c>
    </row>
    <row r="60" spans="1:6" ht="9" customHeight="1" x14ac:dyDescent="0.2">
      <c r="A60" s="217" t="s">
        <v>61</v>
      </c>
      <c r="B60" s="252">
        <v>0</v>
      </c>
      <c r="C60" s="252">
        <v>0</v>
      </c>
      <c r="D60" s="252">
        <v>0</v>
      </c>
      <c r="E60" s="252">
        <v>0</v>
      </c>
      <c r="F60" s="252">
        <v>0</v>
      </c>
    </row>
    <row r="61" spans="1:6" ht="9" customHeight="1" x14ac:dyDescent="0.2">
      <c r="A61" s="217" t="s">
        <v>111</v>
      </c>
      <c r="B61" s="252">
        <v>29834</v>
      </c>
      <c r="C61" s="252">
        <v>37227</v>
      </c>
      <c r="D61" s="252">
        <v>41188</v>
      </c>
      <c r="E61" s="252">
        <v>43325</v>
      </c>
      <c r="F61" s="252">
        <v>46000</v>
      </c>
    </row>
    <row r="62" spans="1:6" ht="9" customHeight="1" x14ac:dyDescent="0.2">
      <c r="A62" s="232" t="s">
        <v>118</v>
      </c>
      <c r="B62" s="219">
        <f>B63+B64+B65+B66</f>
        <v>20244</v>
      </c>
      <c r="C62" s="219">
        <f>C63+C64+C65+C66</f>
        <v>26762</v>
      </c>
      <c r="D62" s="219">
        <f>D63+D64+D65+D66</f>
        <v>29281</v>
      </c>
      <c r="E62" s="219">
        <f>E63+E64+E65+E66</f>
        <v>31271</v>
      </c>
      <c r="F62" s="219">
        <f>F63+F64+F65+F66</f>
        <v>34339</v>
      </c>
    </row>
    <row r="63" spans="1:6" ht="9" customHeight="1" x14ac:dyDescent="0.2">
      <c r="A63" s="217" t="s">
        <v>59</v>
      </c>
      <c r="B63" s="252">
        <v>5308</v>
      </c>
      <c r="C63" s="252">
        <v>6162</v>
      </c>
      <c r="D63" s="252">
        <v>6695</v>
      </c>
      <c r="E63" s="252">
        <v>7493</v>
      </c>
      <c r="F63" s="252">
        <v>7750</v>
      </c>
    </row>
    <row r="64" spans="1:6" ht="9" customHeight="1" x14ac:dyDescent="0.2">
      <c r="A64" s="217" t="s">
        <v>60</v>
      </c>
      <c r="B64" s="252">
        <v>1486</v>
      </c>
      <c r="C64" s="252">
        <v>1603</v>
      </c>
      <c r="D64" s="252">
        <v>2185</v>
      </c>
      <c r="E64" s="252">
        <v>1429</v>
      </c>
      <c r="F64" s="252">
        <v>1401</v>
      </c>
    </row>
    <row r="65" spans="1:6" ht="9" customHeight="1" x14ac:dyDescent="0.2">
      <c r="A65" s="217" t="s">
        <v>61</v>
      </c>
      <c r="B65" s="252">
        <v>0</v>
      </c>
      <c r="C65" s="252">
        <v>0</v>
      </c>
      <c r="D65" s="252">
        <v>9</v>
      </c>
      <c r="E65" s="252">
        <v>19</v>
      </c>
      <c r="F65" s="252">
        <v>0</v>
      </c>
    </row>
    <row r="66" spans="1:6" ht="9" customHeight="1" x14ac:dyDescent="0.2">
      <c r="A66" s="439" t="s">
        <v>111</v>
      </c>
      <c r="B66" s="440">
        <v>13450</v>
      </c>
      <c r="C66" s="440">
        <v>18997</v>
      </c>
      <c r="D66" s="440">
        <v>20392</v>
      </c>
      <c r="E66" s="440">
        <v>22330</v>
      </c>
      <c r="F66" s="440">
        <v>25188</v>
      </c>
    </row>
    <row r="67" spans="1:6" ht="6.95" customHeight="1" x14ac:dyDescent="0.2">
      <c r="A67" s="313" t="s">
        <v>907</v>
      </c>
    </row>
    <row r="68" spans="1:6" ht="6.95" customHeight="1" x14ac:dyDescent="0.2">
      <c r="A68" s="313" t="s">
        <v>910</v>
      </c>
    </row>
    <row r="69" spans="1:6" s="156" customFormat="1" ht="6.95" customHeight="1" x14ac:dyDescent="0.2">
      <c r="A69" s="248"/>
    </row>
    <row r="70" spans="1:6" ht="9" customHeight="1" x14ac:dyDescent="0.2">
      <c r="A70" s="31"/>
    </row>
    <row r="71" spans="1:6" ht="9" customHeight="1" x14ac:dyDescent="0.2">
      <c r="A71" s="31"/>
    </row>
    <row r="72" spans="1:6" ht="9" customHeight="1" x14ac:dyDescent="0.2">
      <c r="A72" s="31"/>
    </row>
    <row r="95" spans="1:1" ht="6.95" customHeight="1" x14ac:dyDescent="0.2">
      <c r="A95" s="313" t="s">
        <v>958</v>
      </c>
    </row>
    <row r="96" spans="1:1" ht="6.95" customHeight="1" x14ac:dyDescent="0.2">
      <c r="A96" s="313" t="s">
        <v>910</v>
      </c>
    </row>
    <row r="98" spans="1:1" ht="9" customHeight="1" x14ac:dyDescent="0.2">
      <c r="A98" s="30"/>
    </row>
    <row r="99" spans="1:1" ht="9" customHeight="1" x14ac:dyDescent="0.2">
      <c r="A99" s="30"/>
    </row>
  </sheetData>
  <mergeCells count="2">
    <mergeCell ref="A25:F25"/>
    <mergeCell ref="A2:F2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.7109375" style="92" customWidth="1"/>
    <col min="2" max="4" width="9.28515625" style="92" customWidth="1"/>
    <col min="5" max="6" width="9.28515625" style="25" customWidth="1"/>
    <col min="7" max="7" width="3.42578125" style="25" customWidth="1"/>
    <col min="8" max="8" width="6.7109375" style="25" customWidth="1"/>
    <col min="9" max="13" width="3.42578125" style="25" customWidth="1"/>
    <col min="14" max="16384" width="9.140625" style="25"/>
  </cols>
  <sheetData>
    <row r="1" spans="1:8" ht="9" customHeight="1" x14ac:dyDescent="0.2">
      <c r="A1" s="331" t="s">
        <v>119</v>
      </c>
      <c r="B1" s="83"/>
      <c r="C1" s="83"/>
      <c r="D1" s="83"/>
      <c r="E1" s="83"/>
      <c r="F1" s="83"/>
    </row>
    <row r="2" spans="1:8" ht="9" customHeight="1" x14ac:dyDescent="0.2">
      <c r="A2" s="332" t="s">
        <v>1058</v>
      </c>
      <c r="B2" s="25"/>
      <c r="C2" s="25"/>
      <c r="D2" s="83"/>
      <c r="E2" s="83"/>
      <c r="F2" s="83"/>
    </row>
    <row r="3" spans="1:8" s="24" customFormat="1" ht="12.95" customHeight="1" x14ac:dyDescent="0.2">
      <c r="A3" s="681" t="s">
        <v>716</v>
      </c>
      <c r="B3" s="682" t="s">
        <v>747</v>
      </c>
      <c r="C3" s="682"/>
      <c r="D3" s="682"/>
      <c r="E3" s="682"/>
      <c r="F3" s="683"/>
    </row>
    <row r="4" spans="1:8" s="24" customFormat="1" ht="12.95" customHeight="1" x14ac:dyDescent="0.2">
      <c r="A4" s="681"/>
      <c r="B4" s="441">
        <v>2010</v>
      </c>
      <c r="C4" s="441">
        <v>2011</v>
      </c>
      <c r="D4" s="441">
        <v>2012</v>
      </c>
      <c r="E4" s="441">
        <v>2013</v>
      </c>
      <c r="F4" s="442">
        <v>2014</v>
      </c>
    </row>
    <row r="5" spans="1:8" s="24" customFormat="1" ht="9" customHeight="1" x14ac:dyDescent="0.15">
      <c r="A5" s="545" t="s">
        <v>223</v>
      </c>
      <c r="B5" s="546">
        <v>2183</v>
      </c>
      <c r="C5" s="546">
        <f>SUM(C6:C17)</f>
        <v>2427</v>
      </c>
      <c r="D5" s="546">
        <f>SUM(D6:D17)</f>
        <v>2186</v>
      </c>
      <c r="E5" s="546">
        <f>SUM(E6:E17)</f>
        <v>2260</v>
      </c>
      <c r="F5" s="546">
        <f>SUM(F6:F17)</f>
        <v>2182</v>
      </c>
      <c r="H5" s="97"/>
    </row>
    <row r="6" spans="1:8" ht="9" customHeight="1" x14ac:dyDescent="0.15">
      <c r="A6" s="251" t="s">
        <v>653</v>
      </c>
      <c r="B6" s="253" t="s">
        <v>76</v>
      </c>
      <c r="C6" s="254">
        <v>219</v>
      </c>
      <c r="D6" s="255">
        <v>188</v>
      </c>
      <c r="E6" s="255">
        <v>196</v>
      </c>
      <c r="F6" s="255">
        <v>222</v>
      </c>
    </row>
    <row r="7" spans="1:8" ht="9" customHeight="1" x14ac:dyDescent="0.15">
      <c r="A7" s="251" t="s">
        <v>654</v>
      </c>
      <c r="B7" s="253" t="s">
        <v>76</v>
      </c>
      <c r="C7" s="254">
        <v>166</v>
      </c>
      <c r="D7" s="255">
        <v>222</v>
      </c>
      <c r="E7" s="255">
        <v>171</v>
      </c>
      <c r="F7" s="255">
        <v>191</v>
      </c>
    </row>
    <row r="8" spans="1:8" ht="9" customHeight="1" x14ac:dyDescent="0.15">
      <c r="A8" s="251" t="s">
        <v>655</v>
      </c>
      <c r="B8" s="253" t="s">
        <v>76</v>
      </c>
      <c r="C8" s="254">
        <v>233</v>
      </c>
      <c r="D8" s="255">
        <v>203</v>
      </c>
      <c r="E8" s="255">
        <v>216</v>
      </c>
      <c r="F8" s="255">
        <v>191</v>
      </c>
    </row>
    <row r="9" spans="1:8" ht="9" customHeight="1" x14ac:dyDescent="0.15">
      <c r="A9" s="251" t="s">
        <v>656</v>
      </c>
      <c r="B9" s="253" t="s">
        <v>76</v>
      </c>
      <c r="C9" s="254">
        <v>224</v>
      </c>
      <c r="D9" s="255">
        <v>197</v>
      </c>
      <c r="E9" s="255">
        <v>182</v>
      </c>
      <c r="F9" s="255">
        <v>220</v>
      </c>
    </row>
    <row r="10" spans="1:8" ht="9" customHeight="1" x14ac:dyDescent="0.15">
      <c r="A10" s="251" t="s">
        <v>657</v>
      </c>
      <c r="B10" s="253" t="s">
        <v>76</v>
      </c>
      <c r="C10" s="254">
        <v>216</v>
      </c>
      <c r="D10" s="255">
        <v>185</v>
      </c>
      <c r="E10" s="255">
        <v>185</v>
      </c>
      <c r="F10" s="255">
        <v>201</v>
      </c>
    </row>
    <row r="11" spans="1:8" ht="9" customHeight="1" x14ac:dyDescent="0.15">
      <c r="A11" s="251" t="s">
        <v>658</v>
      </c>
      <c r="B11" s="253" t="s">
        <v>76</v>
      </c>
      <c r="C11" s="254">
        <v>223</v>
      </c>
      <c r="D11" s="255">
        <v>188</v>
      </c>
      <c r="E11" s="255">
        <v>182</v>
      </c>
      <c r="F11" s="255">
        <v>168</v>
      </c>
    </row>
    <row r="12" spans="1:8" ht="9" customHeight="1" x14ac:dyDescent="0.15">
      <c r="A12" s="251" t="s">
        <v>659</v>
      </c>
      <c r="B12" s="253" t="s">
        <v>76</v>
      </c>
      <c r="C12" s="254">
        <v>183</v>
      </c>
      <c r="D12" s="255">
        <v>162</v>
      </c>
      <c r="E12" s="255">
        <v>169</v>
      </c>
      <c r="F12" s="255">
        <v>174</v>
      </c>
    </row>
    <row r="13" spans="1:8" ht="9" customHeight="1" x14ac:dyDescent="0.15">
      <c r="A13" s="251" t="s">
        <v>660</v>
      </c>
      <c r="B13" s="253" t="s">
        <v>76</v>
      </c>
      <c r="C13" s="254">
        <v>180</v>
      </c>
      <c r="D13" s="255">
        <v>163</v>
      </c>
      <c r="E13" s="255">
        <v>151</v>
      </c>
      <c r="F13" s="255">
        <v>134</v>
      </c>
    </row>
    <row r="14" spans="1:8" ht="9" customHeight="1" x14ac:dyDescent="0.15">
      <c r="A14" s="251" t="s">
        <v>661</v>
      </c>
      <c r="B14" s="253" t="s">
        <v>76</v>
      </c>
      <c r="C14" s="254">
        <v>176</v>
      </c>
      <c r="D14" s="255">
        <v>162</v>
      </c>
      <c r="E14" s="255">
        <v>180</v>
      </c>
      <c r="F14" s="255">
        <v>159</v>
      </c>
    </row>
    <row r="15" spans="1:8" ht="9" customHeight="1" x14ac:dyDescent="0.15">
      <c r="A15" s="251" t="s">
        <v>662</v>
      </c>
      <c r="B15" s="253" t="s">
        <v>76</v>
      </c>
      <c r="C15" s="254">
        <v>202</v>
      </c>
      <c r="D15" s="255">
        <v>172</v>
      </c>
      <c r="E15" s="255">
        <v>184</v>
      </c>
      <c r="F15" s="255">
        <v>158</v>
      </c>
    </row>
    <row r="16" spans="1:8" ht="9" customHeight="1" x14ac:dyDescent="0.15">
      <c r="A16" s="251" t="s">
        <v>663</v>
      </c>
      <c r="B16" s="253" t="s">
        <v>76</v>
      </c>
      <c r="C16" s="254">
        <v>211</v>
      </c>
      <c r="D16" s="255">
        <v>154</v>
      </c>
      <c r="E16" s="255">
        <v>214</v>
      </c>
      <c r="F16" s="255">
        <v>193</v>
      </c>
    </row>
    <row r="17" spans="1:11" ht="9" customHeight="1" x14ac:dyDescent="0.15">
      <c r="A17" s="443" t="s">
        <v>664</v>
      </c>
      <c r="B17" s="444" t="s">
        <v>76</v>
      </c>
      <c r="C17" s="445">
        <v>194</v>
      </c>
      <c r="D17" s="446">
        <v>190</v>
      </c>
      <c r="E17" s="446">
        <v>230</v>
      </c>
      <c r="F17" s="446">
        <v>171</v>
      </c>
    </row>
    <row r="18" spans="1:11" ht="6.95" customHeight="1" x14ac:dyDescent="0.2">
      <c r="A18" s="313" t="s">
        <v>911</v>
      </c>
      <c r="B18" s="25"/>
      <c r="C18" s="25"/>
      <c r="D18" s="25"/>
    </row>
    <row r="19" spans="1:11" ht="6.95" customHeight="1" x14ac:dyDescent="0.2">
      <c r="A19" s="313" t="s">
        <v>912</v>
      </c>
      <c r="B19" s="25"/>
      <c r="C19" s="25"/>
      <c r="D19" s="25"/>
    </row>
    <row r="20" spans="1:11" ht="9" customHeight="1" x14ac:dyDescent="0.2">
      <c r="A20" s="98" t="s">
        <v>720</v>
      </c>
    </row>
    <row r="22" spans="1:11" ht="9" customHeight="1" x14ac:dyDescent="0.2">
      <c r="E22" s="92"/>
    </row>
    <row r="23" spans="1:11" ht="9" customHeight="1" x14ac:dyDescent="0.2">
      <c r="C23" s="93"/>
      <c r="E23" s="93"/>
      <c r="F23" s="93"/>
      <c r="G23" s="93"/>
      <c r="H23" s="93"/>
      <c r="I23" s="93"/>
      <c r="J23" s="93"/>
      <c r="K23" s="93"/>
    </row>
    <row r="24" spans="1:11" ht="9" customHeight="1" x14ac:dyDescent="0.2">
      <c r="B24" s="96"/>
      <c r="C24" s="96"/>
      <c r="D24" s="96"/>
      <c r="E24" s="96"/>
    </row>
    <row r="25" spans="1:11" ht="9" customHeight="1" x14ac:dyDescent="0.2">
      <c r="C25" s="93"/>
    </row>
    <row r="26" spans="1:11" ht="9" customHeight="1" x14ac:dyDescent="0.2">
      <c r="C26" s="93"/>
    </row>
    <row r="27" spans="1:11" ht="9" customHeight="1" x14ac:dyDescent="0.2">
      <c r="C27" s="93"/>
    </row>
  </sheetData>
  <mergeCells count="2">
    <mergeCell ref="A3:A4"/>
    <mergeCell ref="B3:F3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0.7109375" style="92" customWidth="1"/>
    <col min="2" max="4" width="6" style="92" customWidth="1"/>
    <col min="5" max="8" width="6" style="25" customWidth="1"/>
    <col min="9" max="9" width="6.42578125" style="25" customWidth="1"/>
    <col min="10" max="16" width="3.42578125" style="25" customWidth="1"/>
    <col min="17" max="16384" width="9.140625" style="25"/>
  </cols>
  <sheetData>
    <row r="1" spans="1:9" ht="9" customHeight="1" x14ac:dyDescent="0.2">
      <c r="A1" s="332" t="s">
        <v>1057</v>
      </c>
      <c r="B1" s="83"/>
      <c r="C1" s="83"/>
      <c r="D1" s="83"/>
      <c r="E1" s="83"/>
      <c r="F1" s="83"/>
      <c r="G1" s="83"/>
      <c r="H1" s="83"/>
      <c r="I1" s="83"/>
    </row>
    <row r="2" spans="1:9" s="24" customFormat="1" ht="12.95" customHeight="1" x14ac:dyDescent="0.2">
      <c r="A2" s="684" t="s">
        <v>716</v>
      </c>
      <c r="B2" s="685" t="s">
        <v>747</v>
      </c>
      <c r="C2" s="685"/>
      <c r="D2" s="685"/>
      <c r="E2" s="685"/>
      <c r="F2" s="685"/>
      <c r="G2" s="685"/>
      <c r="H2" s="685"/>
      <c r="I2" s="686"/>
    </row>
    <row r="3" spans="1:9" s="24" customFormat="1" ht="18.95" customHeight="1" x14ac:dyDescent="0.2">
      <c r="A3" s="684"/>
      <c r="B3" s="609" t="s">
        <v>1050</v>
      </c>
      <c r="C3" s="609" t="s">
        <v>1051</v>
      </c>
      <c r="D3" s="609" t="s">
        <v>1052</v>
      </c>
      <c r="E3" s="609" t="s">
        <v>1053</v>
      </c>
      <c r="F3" s="609" t="s">
        <v>1054</v>
      </c>
      <c r="G3" s="609" t="s">
        <v>1055</v>
      </c>
      <c r="H3" s="609" t="s">
        <v>1056</v>
      </c>
      <c r="I3" s="447" t="s">
        <v>223</v>
      </c>
    </row>
    <row r="4" spans="1:9" ht="9" customHeight="1" x14ac:dyDescent="0.15">
      <c r="A4" s="545" t="s">
        <v>223</v>
      </c>
      <c r="B4" s="546">
        <f>SUM(B5:B16)</f>
        <v>440</v>
      </c>
      <c r="C4" s="546">
        <f t="shared" ref="C4:H4" si="0">SUM(C5:C16)</f>
        <v>281</v>
      </c>
      <c r="D4" s="546">
        <f>SUM(D5:D16)</f>
        <v>265</v>
      </c>
      <c r="E4" s="546">
        <f t="shared" si="0"/>
        <v>273</v>
      </c>
      <c r="F4" s="546">
        <f t="shared" si="0"/>
        <v>248</v>
      </c>
      <c r="G4" s="546">
        <f t="shared" si="0"/>
        <v>321</v>
      </c>
      <c r="H4" s="546">
        <f t="shared" si="0"/>
        <v>354</v>
      </c>
      <c r="I4" s="547">
        <f t="shared" ref="I4:I16" si="1">B4+C4+D4+E4+F4+G4+H4</f>
        <v>2182</v>
      </c>
    </row>
    <row r="5" spans="1:9" ht="9" customHeight="1" x14ac:dyDescent="0.15">
      <c r="A5" s="251" t="s">
        <v>653</v>
      </c>
      <c r="B5" s="253">
        <v>39</v>
      </c>
      <c r="C5" s="253">
        <v>24</v>
      </c>
      <c r="D5" s="254">
        <v>24</v>
      </c>
      <c r="E5" s="255">
        <v>36</v>
      </c>
      <c r="F5" s="255">
        <v>23</v>
      </c>
      <c r="G5" s="257">
        <v>39</v>
      </c>
      <c r="H5" s="257">
        <v>37</v>
      </c>
      <c r="I5" s="256">
        <f t="shared" si="1"/>
        <v>222</v>
      </c>
    </row>
    <row r="6" spans="1:9" ht="9" customHeight="1" x14ac:dyDescent="0.15">
      <c r="A6" s="251" t="s">
        <v>654</v>
      </c>
      <c r="B6" s="253">
        <v>38</v>
      </c>
      <c r="C6" s="253">
        <v>29</v>
      </c>
      <c r="D6" s="254">
        <v>18</v>
      </c>
      <c r="E6" s="255">
        <v>25</v>
      </c>
      <c r="F6" s="255">
        <v>15</v>
      </c>
      <c r="G6" s="257">
        <v>35</v>
      </c>
      <c r="H6" s="257">
        <v>31</v>
      </c>
      <c r="I6" s="256">
        <f t="shared" si="1"/>
        <v>191</v>
      </c>
    </row>
    <row r="7" spans="1:9" ht="9" customHeight="1" x14ac:dyDescent="0.15">
      <c r="A7" s="251" t="s">
        <v>655</v>
      </c>
      <c r="B7" s="253">
        <v>38</v>
      </c>
      <c r="C7" s="253">
        <v>32</v>
      </c>
      <c r="D7" s="254">
        <v>19</v>
      </c>
      <c r="E7" s="255">
        <v>31</v>
      </c>
      <c r="F7" s="255">
        <v>19</v>
      </c>
      <c r="G7" s="257">
        <v>25</v>
      </c>
      <c r="H7" s="257">
        <v>27</v>
      </c>
      <c r="I7" s="256">
        <f t="shared" si="1"/>
        <v>191</v>
      </c>
    </row>
    <row r="8" spans="1:9" ht="9" customHeight="1" x14ac:dyDescent="0.15">
      <c r="A8" s="251" t="s">
        <v>656</v>
      </c>
      <c r="B8" s="253">
        <v>38</v>
      </c>
      <c r="C8" s="253">
        <v>30</v>
      </c>
      <c r="D8" s="254">
        <v>35</v>
      </c>
      <c r="E8" s="255">
        <v>16</v>
      </c>
      <c r="F8" s="255">
        <v>26</v>
      </c>
      <c r="G8" s="257">
        <v>35</v>
      </c>
      <c r="H8" s="257">
        <v>40</v>
      </c>
      <c r="I8" s="256">
        <f t="shared" si="1"/>
        <v>220</v>
      </c>
    </row>
    <row r="9" spans="1:9" ht="9" customHeight="1" x14ac:dyDescent="0.15">
      <c r="A9" s="251" t="s">
        <v>657</v>
      </c>
      <c r="B9" s="253">
        <v>41</v>
      </c>
      <c r="C9" s="253">
        <v>12</v>
      </c>
      <c r="D9" s="254">
        <v>27</v>
      </c>
      <c r="E9" s="255">
        <v>23</v>
      </c>
      <c r="F9" s="255">
        <v>23</v>
      </c>
      <c r="G9" s="257">
        <v>34</v>
      </c>
      <c r="H9" s="257">
        <v>41</v>
      </c>
      <c r="I9" s="256">
        <f t="shared" si="1"/>
        <v>201</v>
      </c>
    </row>
    <row r="10" spans="1:9" ht="9" customHeight="1" x14ac:dyDescent="0.15">
      <c r="A10" s="251" t="s">
        <v>658</v>
      </c>
      <c r="B10" s="253">
        <v>43</v>
      </c>
      <c r="C10" s="253">
        <v>26</v>
      </c>
      <c r="D10" s="254">
        <v>20</v>
      </c>
      <c r="E10" s="255">
        <v>18</v>
      </c>
      <c r="F10" s="255">
        <v>24</v>
      </c>
      <c r="G10" s="257">
        <v>16</v>
      </c>
      <c r="H10" s="257">
        <v>21</v>
      </c>
      <c r="I10" s="256">
        <f t="shared" si="1"/>
        <v>168</v>
      </c>
    </row>
    <row r="11" spans="1:9" ht="9" customHeight="1" x14ac:dyDescent="0.15">
      <c r="A11" s="251" t="s">
        <v>659</v>
      </c>
      <c r="B11" s="253">
        <v>36</v>
      </c>
      <c r="C11" s="253">
        <v>21</v>
      </c>
      <c r="D11" s="254">
        <v>19</v>
      </c>
      <c r="E11" s="255">
        <v>32</v>
      </c>
      <c r="F11" s="255">
        <v>19</v>
      </c>
      <c r="G11" s="257">
        <v>19</v>
      </c>
      <c r="H11" s="257">
        <v>28</v>
      </c>
      <c r="I11" s="256">
        <f t="shared" si="1"/>
        <v>174</v>
      </c>
    </row>
    <row r="12" spans="1:9" ht="9" customHeight="1" x14ac:dyDescent="0.15">
      <c r="A12" s="251" t="s">
        <v>660</v>
      </c>
      <c r="B12" s="253">
        <v>27</v>
      </c>
      <c r="C12" s="253">
        <v>14</v>
      </c>
      <c r="D12" s="254">
        <v>11</v>
      </c>
      <c r="E12" s="255">
        <v>15</v>
      </c>
      <c r="F12" s="255">
        <v>13</v>
      </c>
      <c r="G12" s="257">
        <v>27</v>
      </c>
      <c r="H12" s="257">
        <v>27</v>
      </c>
      <c r="I12" s="256">
        <f t="shared" si="1"/>
        <v>134</v>
      </c>
    </row>
    <row r="13" spans="1:9" ht="9" customHeight="1" x14ac:dyDescent="0.15">
      <c r="A13" s="251" t="s">
        <v>661</v>
      </c>
      <c r="B13" s="253">
        <v>22</v>
      </c>
      <c r="C13" s="253">
        <v>39</v>
      </c>
      <c r="D13" s="254">
        <v>25</v>
      </c>
      <c r="E13" s="255">
        <v>18</v>
      </c>
      <c r="F13" s="255">
        <v>16</v>
      </c>
      <c r="G13" s="257">
        <v>19</v>
      </c>
      <c r="H13" s="257">
        <v>20</v>
      </c>
      <c r="I13" s="256">
        <f t="shared" si="1"/>
        <v>159</v>
      </c>
    </row>
    <row r="14" spans="1:9" ht="9" customHeight="1" x14ac:dyDescent="0.15">
      <c r="A14" s="251" t="s">
        <v>662</v>
      </c>
      <c r="B14" s="253">
        <v>33</v>
      </c>
      <c r="C14" s="253">
        <v>11</v>
      </c>
      <c r="D14" s="254">
        <v>27</v>
      </c>
      <c r="E14" s="255">
        <v>23</v>
      </c>
      <c r="F14" s="255">
        <v>26</v>
      </c>
      <c r="G14" s="257">
        <v>18</v>
      </c>
      <c r="H14" s="257">
        <v>20</v>
      </c>
      <c r="I14" s="256">
        <f t="shared" si="1"/>
        <v>158</v>
      </c>
    </row>
    <row r="15" spans="1:9" ht="9" customHeight="1" x14ac:dyDescent="0.15">
      <c r="A15" s="251" t="s">
        <v>663</v>
      </c>
      <c r="B15" s="253">
        <v>53</v>
      </c>
      <c r="C15" s="253">
        <v>19</v>
      </c>
      <c r="D15" s="254">
        <v>19</v>
      </c>
      <c r="E15" s="255">
        <v>22</v>
      </c>
      <c r="F15" s="255">
        <v>19</v>
      </c>
      <c r="G15" s="257">
        <v>30</v>
      </c>
      <c r="H15" s="257">
        <v>31</v>
      </c>
      <c r="I15" s="256">
        <f t="shared" si="1"/>
        <v>193</v>
      </c>
    </row>
    <row r="16" spans="1:9" ht="9" customHeight="1" x14ac:dyDescent="0.15">
      <c r="A16" s="443" t="s">
        <v>664</v>
      </c>
      <c r="B16" s="444">
        <v>32</v>
      </c>
      <c r="C16" s="444">
        <v>24</v>
      </c>
      <c r="D16" s="445">
        <v>21</v>
      </c>
      <c r="E16" s="446">
        <v>14</v>
      </c>
      <c r="F16" s="446">
        <v>25</v>
      </c>
      <c r="G16" s="446">
        <v>24</v>
      </c>
      <c r="H16" s="446">
        <v>31</v>
      </c>
      <c r="I16" s="448">
        <f t="shared" si="1"/>
        <v>171</v>
      </c>
    </row>
    <row r="17" spans="1:5" ht="6.95" customHeight="1" x14ac:dyDescent="0.2">
      <c r="A17" s="313" t="s">
        <v>911</v>
      </c>
      <c r="B17" s="25"/>
      <c r="C17" s="25"/>
      <c r="D17" s="25"/>
    </row>
    <row r="18" spans="1:5" ht="6.95" customHeight="1" x14ac:dyDescent="0.2">
      <c r="A18" s="313" t="s">
        <v>912</v>
      </c>
      <c r="B18" s="25"/>
      <c r="C18" s="25"/>
      <c r="D18" s="25"/>
    </row>
    <row r="19" spans="1:5" ht="9" customHeight="1" x14ac:dyDescent="0.2">
      <c r="B19" s="96"/>
      <c r="C19" s="96"/>
      <c r="D19" s="96"/>
      <c r="E19" s="96"/>
    </row>
    <row r="20" spans="1:5" ht="9" customHeight="1" x14ac:dyDescent="0.2">
      <c r="C20" s="93"/>
    </row>
    <row r="21" spans="1:5" ht="9" customHeight="1" x14ac:dyDescent="0.2">
      <c r="C21" s="93"/>
    </row>
    <row r="22" spans="1:5" ht="9" customHeight="1" x14ac:dyDescent="0.2">
      <c r="C22" s="93"/>
    </row>
  </sheetData>
  <mergeCells count="2">
    <mergeCell ref="A2:A3"/>
    <mergeCell ref="B2:I2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topLeftCell="A31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.7109375" style="25" customWidth="1"/>
    <col min="2" max="6" width="9.28515625" style="25" customWidth="1"/>
    <col min="7" max="16384" width="9.140625" style="25"/>
  </cols>
  <sheetData>
    <row r="1" spans="1:6" ht="9" customHeight="1" x14ac:dyDescent="0.2">
      <c r="A1" s="66" t="s">
        <v>120</v>
      </c>
    </row>
    <row r="2" spans="1:6" ht="9" customHeight="1" x14ac:dyDescent="0.2">
      <c r="A2" s="67" t="s">
        <v>1059</v>
      </c>
    </row>
    <row r="3" spans="1:6" ht="12.95" customHeight="1" x14ac:dyDescent="0.2">
      <c r="A3" s="690" t="s">
        <v>622</v>
      </c>
      <c r="B3" s="688" t="s">
        <v>121</v>
      </c>
      <c r="C3" s="688"/>
      <c r="D3" s="688"/>
      <c r="E3" s="688"/>
      <c r="F3" s="689"/>
    </row>
    <row r="4" spans="1:6" ht="12.95" customHeight="1" x14ac:dyDescent="0.2">
      <c r="A4" s="690"/>
      <c r="B4" s="449">
        <v>2010</v>
      </c>
      <c r="C4" s="449">
        <v>2011</v>
      </c>
      <c r="D4" s="449">
        <v>2012</v>
      </c>
      <c r="E4" s="449">
        <v>2013</v>
      </c>
      <c r="F4" s="450">
        <v>2014</v>
      </c>
    </row>
    <row r="5" spans="1:6" ht="9" customHeight="1" x14ac:dyDescent="0.2">
      <c r="A5" s="545" t="s">
        <v>223</v>
      </c>
      <c r="B5" s="548">
        <f>B6+B7+B8</f>
        <v>2028709</v>
      </c>
      <c r="C5" s="548">
        <f>C6+C7+C8</f>
        <v>2062901</v>
      </c>
      <c r="D5" s="548">
        <f>D6+D7+D8</f>
        <v>1861420</v>
      </c>
      <c r="E5" s="548">
        <f>E6+E7+E8</f>
        <v>1937151</v>
      </c>
      <c r="F5" s="548">
        <f>F6+F7+F8</f>
        <v>1996481</v>
      </c>
    </row>
    <row r="6" spans="1:6" ht="9" customHeight="1" x14ac:dyDescent="0.15">
      <c r="A6" s="258" t="s">
        <v>144</v>
      </c>
      <c r="B6" s="240">
        <v>959179</v>
      </c>
      <c r="C6" s="240">
        <v>972233</v>
      </c>
      <c r="D6" s="240">
        <v>856111</v>
      </c>
      <c r="E6" s="240">
        <v>897127</v>
      </c>
      <c r="F6" s="240">
        <v>926724</v>
      </c>
    </row>
    <row r="7" spans="1:6" ht="9" customHeight="1" x14ac:dyDescent="0.2">
      <c r="A7" s="259" t="s">
        <v>145</v>
      </c>
      <c r="B7" s="240">
        <v>1068494</v>
      </c>
      <c r="C7" s="240">
        <v>1090281</v>
      </c>
      <c r="D7" s="240">
        <v>1005308</v>
      </c>
      <c r="E7" s="240">
        <v>1040024</v>
      </c>
      <c r="F7" s="240">
        <v>1069757</v>
      </c>
    </row>
    <row r="8" spans="1:6" ht="9" customHeight="1" x14ac:dyDescent="0.2">
      <c r="A8" s="451" t="s">
        <v>623</v>
      </c>
      <c r="B8" s="452">
        <v>1036</v>
      </c>
      <c r="C8" s="452">
        <v>387</v>
      </c>
      <c r="D8" s="452">
        <v>1</v>
      </c>
      <c r="E8" s="452">
        <v>0</v>
      </c>
      <c r="F8" s="452">
        <v>0</v>
      </c>
    </row>
    <row r="9" spans="1:6" ht="6.95" customHeight="1" x14ac:dyDescent="0.2">
      <c r="A9" s="313" t="s">
        <v>913</v>
      </c>
    </row>
    <row r="10" spans="1:6" ht="9" customHeight="1" x14ac:dyDescent="0.2">
      <c r="A10" s="86"/>
      <c r="B10" s="87"/>
      <c r="C10" s="87"/>
      <c r="D10" s="87"/>
      <c r="E10" s="87"/>
      <c r="F10" s="87"/>
    </row>
    <row r="11" spans="1:6" ht="9" customHeight="1" x14ac:dyDescent="0.2">
      <c r="A11" s="86"/>
      <c r="B11" s="87"/>
      <c r="C11" s="87"/>
      <c r="D11" s="87"/>
      <c r="E11" s="87"/>
      <c r="F11" s="87"/>
    </row>
    <row r="12" spans="1:6" ht="9" customHeight="1" x14ac:dyDescent="0.2">
      <c r="A12" s="86"/>
      <c r="B12" s="87"/>
      <c r="C12" s="87"/>
      <c r="D12" s="87"/>
      <c r="E12" s="87"/>
      <c r="F12" s="87"/>
    </row>
    <row r="13" spans="1:6" ht="9" customHeight="1" x14ac:dyDescent="0.2">
      <c r="A13" s="86"/>
      <c r="B13" s="87"/>
      <c r="C13" s="87"/>
      <c r="D13" s="87"/>
      <c r="E13" s="87"/>
      <c r="F13" s="87"/>
    </row>
    <row r="14" spans="1:6" ht="6" customHeight="1" x14ac:dyDescent="0.2">
      <c r="A14" s="86"/>
      <c r="B14" s="87"/>
      <c r="C14" s="87"/>
      <c r="D14" s="87"/>
      <c r="E14" s="87"/>
      <c r="F14" s="87"/>
    </row>
    <row r="15" spans="1:6" ht="9" customHeight="1" x14ac:dyDescent="0.2">
      <c r="A15" s="86"/>
      <c r="B15" s="87"/>
      <c r="C15" s="87"/>
      <c r="D15" s="87"/>
      <c r="E15" s="87"/>
      <c r="F15" s="87"/>
    </row>
    <row r="16" spans="1:6" ht="9" customHeight="1" x14ac:dyDescent="0.2">
      <c r="A16" s="86"/>
      <c r="B16" s="87"/>
      <c r="C16" s="87"/>
      <c r="D16" s="87"/>
      <c r="E16" s="87"/>
      <c r="F16" s="87"/>
    </row>
    <row r="17" spans="1:6" ht="9" customHeight="1" x14ac:dyDescent="0.2">
      <c r="A17" s="86"/>
      <c r="B17" s="87"/>
      <c r="C17" s="87"/>
      <c r="D17" s="87"/>
      <c r="E17" s="87"/>
      <c r="F17" s="87"/>
    </row>
    <row r="18" spans="1:6" ht="9" customHeight="1" x14ac:dyDescent="0.2">
      <c r="A18" s="86"/>
      <c r="B18" s="87"/>
      <c r="C18" s="87"/>
      <c r="D18" s="87"/>
      <c r="E18" s="87"/>
      <c r="F18" s="87"/>
    </row>
    <row r="19" spans="1:6" ht="9" customHeight="1" x14ac:dyDescent="0.2">
      <c r="A19" s="86"/>
      <c r="B19" s="87"/>
      <c r="C19" s="87"/>
      <c r="D19" s="87"/>
      <c r="E19" s="87"/>
      <c r="F19" s="87"/>
    </row>
    <row r="20" spans="1:6" ht="9" customHeight="1" x14ac:dyDescent="0.2">
      <c r="A20" s="86"/>
      <c r="B20" s="87"/>
      <c r="C20" s="87"/>
      <c r="D20" s="87"/>
      <c r="E20" s="87"/>
      <c r="F20" s="87"/>
    </row>
    <row r="21" spans="1:6" ht="9" customHeight="1" x14ac:dyDescent="0.2">
      <c r="A21" s="86"/>
      <c r="B21" s="87"/>
      <c r="C21" s="87"/>
      <c r="D21" s="87"/>
      <c r="E21" s="87"/>
      <c r="F21" s="87"/>
    </row>
    <row r="22" spans="1:6" ht="9" customHeight="1" x14ac:dyDescent="0.2">
      <c r="A22" s="86"/>
      <c r="B22" s="87"/>
      <c r="C22" s="87"/>
      <c r="D22" s="87"/>
      <c r="E22" s="87"/>
      <c r="F22" s="87"/>
    </row>
    <row r="23" spans="1:6" ht="9" customHeight="1" x14ac:dyDescent="0.2">
      <c r="A23" s="86"/>
      <c r="B23" s="87"/>
      <c r="C23" s="87"/>
      <c r="D23" s="87"/>
      <c r="E23" s="87"/>
      <c r="F23" s="87"/>
    </row>
    <row r="24" spans="1:6" ht="6.95" customHeight="1" x14ac:dyDescent="0.2">
      <c r="A24" s="313" t="s">
        <v>937</v>
      </c>
    </row>
    <row r="25" spans="1:6" ht="9" customHeight="1" x14ac:dyDescent="0.2">
      <c r="A25" s="67" t="s">
        <v>1060</v>
      </c>
    </row>
    <row r="26" spans="1:6" ht="12.95" customHeight="1" x14ac:dyDescent="0.2">
      <c r="A26" s="687" t="s">
        <v>624</v>
      </c>
      <c r="B26" s="688" t="s">
        <v>121</v>
      </c>
      <c r="C26" s="688"/>
      <c r="D26" s="688"/>
      <c r="E26" s="688"/>
      <c r="F26" s="689"/>
    </row>
    <row r="27" spans="1:6" ht="12.95" customHeight="1" x14ac:dyDescent="0.2">
      <c r="A27" s="687"/>
      <c r="B27" s="449">
        <v>2010</v>
      </c>
      <c r="C27" s="449">
        <v>2011</v>
      </c>
      <c r="D27" s="449">
        <v>2012</v>
      </c>
      <c r="E27" s="449">
        <v>2013</v>
      </c>
      <c r="F27" s="450">
        <v>2014</v>
      </c>
    </row>
    <row r="28" spans="1:6" ht="9" customHeight="1" x14ac:dyDescent="0.2">
      <c r="A28" s="545" t="s">
        <v>223</v>
      </c>
      <c r="B28" s="548">
        <f>SUM(B29:B39)</f>
        <v>2028709</v>
      </c>
      <c r="C28" s="548">
        <f>SUM(C29:C39)</f>
        <v>2062901</v>
      </c>
      <c r="D28" s="548">
        <f>SUM(D29:D39)</f>
        <v>1861420</v>
      </c>
      <c r="E28" s="548">
        <f>SUM(E29:E39)</f>
        <v>1937151</v>
      </c>
      <c r="F28" s="548">
        <f>SUM(F29:F39)</f>
        <v>1996481</v>
      </c>
    </row>
    <row r="29" spans="1:6" ht="9" customHeight="1" x14ac:dyDescent="0.15">
      <c r="A29" s="259" t="s">
        <v>157</v>
      </c>
      <c r="B29" s="240">
        <v>13537</v>
      </c>
      <c r="C29" s="240">
        <v>11988</v>
      </c>
      <c r="D29" s="261">
        <v>16825</v>
      </c>
      <c r="E29" s="261">
        <v>5836</v>
      </c>
      <c r="F29" s="261">
        <v>6698</v>
      </c>
    </row>
    <row r="30" spans="1:6" ht="9" customHeight="1" x14ac:dyDescent="0.15">
      <c r="A30" s="259" t="s">
        <v>158</v>
      </c>
      <c r="B30" s="240">
        <v>29233</v>
      </c>
      <c r="C30" s="240">
        <v>27484</v>
      </c>
      <c r="D30" s="261">
        <v>36303</v>
      </c>
      <c r="E30" s="261">
        <v>26703</v>
      </c>
      <c r="F30" s="261">
        <v>21651</v>
      </c>
    </row>
    <row r="31" spans="1:6" ht="9" customHeight="1" x14ac:dyDescent="0.15">
      <c r="A31" s="259" t="s">
        <v>625</v>
      </c>
      <c r="B31" s="240">
        <v>146064</v>
      </c>
      <c r="C31" s="240">
        <v>146604</v>
      </c>
      <c r="D31" s="261">
        <v>142758</v>
      </c>
      <c r="E31" s="261">
        <v>153265</v>
      </c>
      <c r="F31" s="261">
        <v>151207</v>
      </c>
    </row>
    <row r="32" spans="1:6" ht="9" customHeight="1" x14ac:dyDescent="0.15">
      <c r="A32" s="259" t="s">
        <v>626</v>
      </c>
      <c r="B32" s="240">
        <v>232018</v>
      </c>
      <c r="C32" s="240">
        <v>224525</v>
      </c>
      <c r="D32" s="261">
        <v>192696</v>
      </c>
      <c r="E32" s="261">
        <v>199738</v>
      </c>
      <c r="F32" s="261">
        <v>205160</v>
      </c>
    </row>
    <row r="33" spans="1:6" ht="9" customHeight="1" x14ac:dyDescent="0.15">
      <c r="A33" s="259" t="s">
        <v>627</v>
      </c>
      <c r="B33" s="240">
        <v>535042</v>
      </c>
      <c r="C33" s="240">
        <v>539213</v>
      </c>
      <c r="D33" s="261">
        <v>476584</v>
      </c>
      <c r="E33" s="261">
        <v>495032</v>
      </c>
      <c r="F33" s="261">
        <v>505192</v>
      </c>
    </row>
    <row r="34" spans="1:6" ht="9" customHeight="1" x14ac:dyDescent="0.15">
      <c r="A34" s="259" t="s">
        <v>628</v>
      </c>
      <c r="B34" s="240">
        <v>402909</v>
      </c>
      <c r="C34" s="240">
        <v>415292</v>
      </c>
      <c r="D34" s="261">
        <v>384573</v>
      </c>
      <c r="E34" s="261">
        <v>402776</v>
      </c>
      <c r="F34" s="261">
        <v>415616</v>
      </c>
    </row>
    <row r="35" spans="1:6" ht="9" customHeight="1" x14ac:dyDescent="0.15">
      <c r="A35" s="259" t="s">
        <v>629</v>
      </c>
      <c r="B35" s="240">
        <v>402260</v>
      </c>
      <c r="C35" s="240">
        <v>419270</v>
      </c>
      <c r="D35" s="261">
        <v>402171</v>
      </c>
      <c r="E35" s="261">
        <v>424332</v>
      </c>
      <c r="F35" s="261">
        <v>440522</v>
      </c>
    </row>
    <row r="36" spans="1:6" ht="9" customHeight="1" x14ac:dyDescent="0.15">
      <c r="A36" s="259" t="s">
        <v>630</v>
      </c>
      <c r="B36" s="240">
        <v>152942</v>
      </c>
      <c r="C36" s="240">
        <v>159262</v>
      </c>
      <c r="D36" s="261">
        <v>148583</v>
      </c>
      <c r="E36" s="261">
        <v>159633</v>
      </c>
      <c r="F36" s="261">
        <v>169874</v>
      </c>
    </row>
    <row r="37" spans="1:6" ht="9" customHeight="1" x14ac:dyDescent="0.15">
      <c r="A37" s="259" t="s">
        <v>631</v>
      </c>
      <c r="B37" s="240">
        <v>78034</v>
      </c>
      <c r="C37" s="240">
        <v>80537</v>
      </c>
      <c r="D37" s="261">
        <v>51585</v>
      </c>
      <c r="E37" s="261">
        <v>58791</v>
      </c>
      <c r="F37" s="261">
        <v>67300</v>
      </c>
    </row>
    <row r="38" spans="1:6" ht="9" customHeight="1" x14ac:dyDescent="0.15">
      <c r="A38" s="259" t="s">
        <v>632</v>
      </c>
      <c r="B38" s="240">
        <v>36653</v>
      </c>
      <c r="C38" s="240">
        <v>38721</v>
      </c>
      <c r="D38" s="261">
        <v>9342</v>
      </c>
      <c r="E38" s="261">
        <v>10891</v>
      </c>
      <c r="F38" s="261">
        <v>13113</v>
      </c>
    </row>
    <row r="39" spans="1:6" ht="9" customHeight="1" x14ac:dyDescent="0.2">
      <c r="A39" s="451" t="s">
        <v>633</v>
      </c>
      <c r="B39" s="452">
        <v>17</v>
      </c>
      <c r="C39" s="452">
        <v>5</v>
      </c>
      <c r="D39" s="452">
        <v>0</v>
      </c>
      <c r="E39" s="452">
        <v>154</v>
      </c>
      <c r="F39" s="452">
        <v>148</v>
      </c>
    </row>
    <row r="40" spans="1:6" ht="6.95" customHeight="1" x14ac:dyDescent="0.2">
      <c r="A40" s="313" t="s">
        <v>913</v>
      </c>
    </row>
    <row r="41" spans="1:6" ht="9" customHeight="1" x14ac:dyDescent="0.2">
      <c r="A41" s="91"/>
      <c r="B41" s="90"/>
      <c r="C41" s="90"/>
      <c r="D41" s="90"/>
      <c r="E41" s="90"/>
      <c r="F41" s="90"/>
    </row>
    <row r="42" spans="1:6" ht="9" customHeight="1" x14ac:dyDescent="0.2">
      <c r="A42" s="91"/>
      <c r="B42" s="90"/>
      <c r="C42" s="90"/>
      <c r="D42" s="90"/>
      <c r="E42" s="90"/>
      <c r="F42" s="90"/>
    </row>
    <row r="43" spans="1:6" ht="9" customHeight="1" x14ac:dyDescent="0.2">
      <c r="A43" s="91"/>
      <c r="B43" s="90"/>
      <c r="C43" s="90"/>
      <c r="D43" s="90"/>
      <c r="E43" s="90"/>
      <c r="F43" s="90"/>
    </row>
    <row r="44" spans="1:6" ht="9" customHeight="1" x14ac:dyDescent="0.2">
      <c r="A44" s="91"/>
      <c r="B44" s="90"/>
      <c r="C44" s="90"/>
      <c r="D44" s="90"/>
      <c r="E44" s="90"/>
      <c r="F44" s="90"/>
    </row>
    <row r="45" spans="1:6" ht="9" customHeight="1" x14ac:dyDescent="0.2">
      <c r="A45" s="91"/>
      <c r="B45" s="90"/>
      <c r="C45" s="90"/>
      <c r="D45" s="90"/>
      <c r="E45" s="90"/>
      <c r="F45" s="90"/>
    </row>
    <row r="46" spans="1:6" ht="9" customHeight="1" x14ac:dyDescent="0.2">
      <c r="A46" s="91"/>
      <c r="B46" s="90"/>
      <c r="C46" s="90"/>
      <c r="D46" s="90"/>
      <c r="E46" s="90"/>
      <c r="F46" s="90"/>
    </row>
    <row r="47" spans="1:6" ht="9" customHeight="1" x14ac:dyDescent="0.2">
      <c r="A47" s="91"/>
      <c r="B47" s="90"/>
      <c r="C47" s="90"/>
      <c r="D47" s="90"/>
      <c r="E47" s="90"/>
      <c r="F47" s="90"/>
    </row>
    <row r="48" spans="1:6" ht="9" customHeight="1" x14ac:dyDescent="0.2">
      <c r="A48" s="78" t="s">
        <v>1061</v>
      </c>
    </row>
    <row r="49" spans="1:6" ht="12.95" customHeight="1" x14ac:dyDescent="0.2">
      <c r="A49" s="687" t="s">
        <v>914</v>
      </c>
      <c r="B49" s="688" t="s">
        <v>121</v>
      </c>
      <c r="C49" s="688"/>
      <c r="D49" s="688"/>
      <c r="E49" s="688"/>
      <c r="F49" s="689"/>
    </row>
    <row r="50" spans="1:6" ht="12.95" customHeight="1" x14ac:dyDescent="0.2">
      <c r="A50" s="687"/>
      <c r="B50" s="449">
        <v>2010</v>
      </c>
      <c r="C50" s="449">
        <v>2011</v>
      </c>
      <c r="D50" s="449">
        <v>2012</v>
      </c>
      <c r="E50" s="449">
        <v>2013</v>
      </c>
      <c r="F50" s="450">
        <v>2014</v>
      </c>
    </row>
    <row r="51" spans="1:6" ht="9" customHeight="1" x14ac:dyDescent="0.2">
      <c r="A51" s="545" t="s">
        <v>223</v>
      </c>
      <c r="B51" s="548">
        <f>SUM(B52:B60)</f>
        <v>2028709</v>
      </c>
      <c r="C51" s="548">
        <f>SUM(C52:C60)</f>
        <v>2062901</v>
      </c>
      <c r="D51" s="548">
        <f>SUM(D52:D60)</f>
        <v>1861420</v>
      </c>
      <c r="E51" s="548">
        <f>SUM(E52:E60)</f>
        <v>1937151</v>
      </c>
      <c r="F51" s="548">
        <f>SUM(F52:F60)</f>
        <v>1996481</v>
      </c>
    </row>
    <row r="52" spans="1:6" ht="9" customHeight="1" x14ac:dyDescent="0.2">
      <c r="A52" s="259" t="s">
        <v>634</v>
      </c>
      <c r="B52" s="240">
        <v>1432</v>
      </c>
      <c r="C52" s="240">
        <v>473</v>
      </c>
      <c r="D52" s="240">
        <v>2</v>
      </c>
      <c r="E52" s="240">
        <v>0</v>
      </c>
      <c r="F52" s="240">
        <v>0</v>
      </c>
    </row>
    <row r="53" spans="1:6" ht="9" customHeight="1" x14ac:dyDescent="0.2">
      <c r="A53" s="259" t="s">
        <v>635</v>
      </c>
      <c r="B53" s="240">
        <v>323098</v>
      </c>
      <c r="C53" s="240">
        <v>328766</v>
      </c>
      <c r="D53" s="240">
        <v>247619</v>
      </c>
      <c r="E53" s="240">
        <v>252155</v>
      </c>
      <c r="F53" s="240">
        <v>253243</v>
      </c>
    </row>
    <row r="54" spans="1:6" ht="9" customHeight="1" x14ac:dyDescent="0.2">
      <c r="A54" s="259" t="s">
        <v>636</v>
      </c>
      <c r="B54" s="240">
        <v>470121</v>
      </c>
      <c r="C54" s="240">
        <v>391783</v>
      </c>
      <c r="D54" s="240">
        <v>311559</v>
      </c>
      <c r="E54" s="240">
        <v>315543</v>
      </c>
      <c r="F54" s="240">
        <v>316151</v>
      </c>
    </row>
    <row r="55" spans="1:6" ht="9" customHeight="1" x14ac:dyDescent="0.2">
      <c r="A55" s="259" t="s">
        <v>739</v>
      </c>
      <c r="B55" s="240">
        <v>649847</v>
      </c>
      <c r="C55" s="240">
        <v>589385</v>
      </c>
      <c r="D55" s="240">
        <v>505867</v>
      </c>
      <c r="E55" s="240">
        <v>531787</v>
      </c>
      <c r="F55" s="240">
        <v>549646</v>
      </c>
    </row>
    <row r="56" spans="1:6" ht="9" customHeight="1" x14ac:dyDescent="0.2">
      <c r="A56" s="259" t="s">
        <v>738</v>
      </c>
      <c r="B56" s="240">
        <v>89996</v>
      </c>
      <c r="C56" s="240">
        <v>91843</v>
      </c>
      <c r="D56" s="240">
        <v>86739</v>
      </c>
      <c r="E56" s="240">
        <v>90548</v>
      </c>
      <c r="F56" s="240">
        <v>93220</v>
      </c>
    </row>
    <row r="57" spans="1:6" ht="9" customHeight="1" x14ac:dyDescent="0.2">
      <c r="A57" s="259" t="s">
        <v>675</v>
      </c>
      <c r="B57" s="240">
        <v>265617</v>
      </c>
      <c r="C57" s="240">
        <v>215034</v>
      </c>
      <c r="D57" s="240">
        <v>197426</v>
      </c>
      <c r="E57" s="240">
        <v>214497</v>
      </c>
      <c r="F57" s="240">
        <v>235853</v>
      </c>
    </row>
    <row r="58" spans="1:6" ht="9" customHeight="1" x14ac:dyDescent="0.2">
      <c r="A58" s="259" t="s">
        <v>676</v>
      </c>
      <c r="B58" s="240">
        <v>160101</v>
      </c>
      <c r="C58" s="240">
        <v>283284</v>
      </c>
      <c r="D58" s="240">
        <v>322086</v>
      </c>
      <c r="E58" s="240">
        <v>335697</v>
      </c>
      <c r="F58" s="240">
        <v>346677</v>
      </c>
    </row>
    <row r="59" spans="1:6" ht="9" customHeight="1" x14ac:dyDescent="0.2">
      <c r="A59" s="259" t="s">
        <v>637</v>
      </c>
      <c r="B59" s="240">
        <v>29513</v>
      </c>
      <c r="C59" s="240">
        <v>63723</v>
      </c>
      <c r="D59" s="240">
        <v>76263</v>
      </c>
      <c r="E59" s="240">
        <v>79930</v>
      </c>
      <c r="F59" s="240">
        <v>82536</v>
      </c>
    </row>
    <row r="60" spans="1:6" ht="9" customHeight="1" x14ac:dyDescent="0.2">
      <c r="A60" s="260" t="s">
        <v>638</v>
      </c>
      <c r="B60" s="579">
        <v>38984</v>
      </c>
      <c r="C60" s="579">
        <v>98610</v>
      </c>
      <c r="D60" s="579">
        <v>113859</v>
      </c>
      <c r="E60" s="579">
        <v>116994</v>
      </c>
      <c r="F60" s="579">
        <v>119155</v>
      </c>
    </row>
    <row r="61" spans="1:6" ht="6.95" customHeight="1" x14ac:dyDescent="0.2">
      <c r="A61" s="313" t="s">
        <v>913</v>
      </c>
    </row>
  </sheetData>
  <mergeCells count="6">
    <mergeCell ref="A49:A50"/>
    <mergeCell ref="B49:F49"/>
    <mergeCell ref="A3:A4"/>
    <mergeCell ref="B3:F3"/>
    <mergeCell ref="A26:A27"/>
    <mergeCell ref="B26:F26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9.28515625" style="25" customWidth="1"/>
    <col min="2" max="6" width="8" style="25" customWidth="1"/>
    <col min="7" max="16384" width="9.140625" style="25"/>
  </cols>
  <sheetData>
    <row r="1" spans="1:6" ht="9" customHeight="1" x14ac:dyDescent="0.2">
      <c r="A1" s="331" t="s">
        <v>122</v>
      </c>
    </row>
    <row r="2" spans="1:6" ht="9" customHeight="1" x14ac:dyDescent="0.2">
      <c r="A2" s="67" t="s">
        <v>1062</v>
      </c>
    </row>
    <row r="3" spans="1:6" ht="12.95" customHeight="1" x14ac:dyDescent="0.2">
      <c r="A3" s="559" t="s">
        <v>123</v>
      </c>
      <c r="B3" s="560">
        <v>2010</v>
      </c>
      <c r="C3" s="560">
        <v>2011</v>
      </c>
      <c r="D3" s="560">
        <v>2012</v>
      </c>
      <c r="E3" s="560">
        <v>2013</v>
      </c>
      <c r="F3" s="561">
        <v>2014</v>
      </c>
    </row>
    <row r="4" spans="1:6" ht="8.1" customHeight="1" x14ac:dyDescent="0.2">
      <c r="A4" s="143" t="s">
        <v>124</v>
      </c>
      <c r="B4" s="262">
        <v>386</v>
      </c>
      <c r="C4" s="262">
        <v>403</v>
      </c>
      <c r="D4" s="262">
        <v>376</v>
      </c>
      <c r="E4" s="262">
        <v>306</v>
      </c>
      <c r="F4" s="262">
        <v>519</v>
      </c>
    </row>
    <row r="5" spans="1:6" ht="8.1" customHeight="1" x14ac:dyDescent="0.2">
      <c r="A5" s="143" t="s">
        <v>125</v>
      </c>
      <c r="B5" s="262">
        <v>27</v>
      </c>
      <c r="C5" s="262">
        <v>32</v>
      </c>
      <c r="D5" s="262">
        <v>31</v>
      </c>
      <c r="E5" s="262">
        <v>196</v>
      </c>
      <c r="F5" s="262">
        <v>221</v>
      </c>
    </row>
    <row r="6" spans="1:6" ht="8.1" customHeight="1" x14ac:dyDescent="0.2">
      <c r="A6" s="143" t="s">
        <v>126</v>
      </c>
      <c r="B6" s="262">
        <v>31765</v>
      </c>
      <c r="C6" s="262">
        <v>7471</v>
      </c>
      <c r="D6" s="262">
        <v>25529</v>
      </c>
      <c r="E6" s="262">
        <v>10029</v>
      </c>
      <c r="F6" s="262">
        <v>10788</v>
      </c>
    </row>
    <row r="7" spans="1:6" ht="8.1" customHeight="1" x14ac:dyDescent="0.2">
      <c r="A7" s="143" t="s">
        <v>338</v>
      </c>
      <c r="B7" s="262">
        <v>1</v>
      </c>
      <c r="C7" s="262">
        <v>0</v>
      </c>
      <c r="D7" s="262">
        <v>0</v>
      </c>
      <c r="E7" s="262">
        <v>0</v>
      </c>
      <c r="F7" s="262">
        <v>0</v>
      </c>
    </row>
    <row r="8" spans="1:6" ht="8.1" customHeight="1" x14ac:dyDescent="0.2">
      <c r="A8" s="143" t="s">
        <v>329</v>
      </c>
      <c r="B8" s="262">
        <v>95</v>
      </c>
      <c r="C8" s="262">
        <v>64</v>
      </c>
      <c r="D8" s="262">
        <v>20</v>
      </c>
      <c r="E8" s="262">
        <v>18</v>
      </c>
      <c r="F8" s="262">
        <v>9536</v>
      </c>
    </row>
    <row r="9" spans="1:6" ht="8.1" customHeight="1" x14ac:dyDescent="0.2">
      <c r="A9" s="143" t="s">
        <v>127</v>
      </c>
      <c r="B9" s="262">
        <v>22</v>
      </c>
      <c r="C9" s="262">
        <v>14</v>
      </c>
      <c r="D9" s="262">
        <v>5</v>
      </c>
      <c r="E9" s="262">
        <v>3</v>
      </c>
      <c r="F9" s="262">
        <v>5</v>
      </c>
    </row>
    <row r="10" spans="1:6" ht="8.1" customHeight="1" x14ac:dyDescent="0.2">
      <c r="A10" s="143" t="s">
        <v>678</v>
      </c>
      <c r="B10" s="262">
        <v>76</v>
      </c>
      <c r="C10" s="262">
        <v>95</v>
      </c>
      <c r="D10" s="262">
        <v>87</v>
      </c>
      <c r="E10" s="262">
        <v>102</v>
      </c>
      <c r="F10" s="262">
        <v>110</v>
      </c>
    </row>
    <row r="11" spans="1:6" ht="8.1" customHeight="1" x14ac:dyDescent="0.2">
      <c r="A11" s="143" t="s">
        <v>677</v>
      </c>
      <c r="B11" s="262">
        <v>0</v>
      </c>
      <c r="C11" s="262">
        <v>94</v>
      </c>
      <c r="D11" s="262">
        <v>82</v>
      </c>
      <c r="E11" s="262">
        <v>119</v>
      </c>
      <c r="F11" s="262">
        <v>126</v>
      </c>
    </row>
    <row r="12" spans="1:6" ht="8.1" customHeight="1" x14ac:dyDescent="0.2">
      <c r="A12" s="143" t="s">
        <v>128</v>
      </c>
      <c r="B12" s="262">
        <v>466</v>
      </c>
      <c r="C12" s="262">
        <v>394</v>
      </c>
      <c r="D12" s="262">
        <v>468</v>
      </c>
      <c r="E12" s="262">
        <v>345</v>
      </c>
      <c r="F12" s="262">
        <v>339</v>
      </c>
    </row>
    <row r="13" spans="1:6" ht="8.1" customHeight="1" x14ac:dyDescent="0.2">
      <c r="A13" s="143" t="s">
        <v>774</v>
      </c>
      <c r="B13" s="262">
        <v>398</v>
      </c>
      <c r="C13" s="262">
        <v>530</v>
      </c>
      <c r="D13" s="262">
        <v>281</v>
      </c>
      <c r="E13" s="262">
        <v>315</v>
      </c>
      <c r="F13" s="262">
        <v>275</v>
      </c>
    </row>
    <row r="14" spans="1:6" ht="8.1" customHeight="1" x14ac:dyDescent="0.2">
      <c r="A14" s="143" t="s">
        <v>130</v>
      </c>
      <c r="B14" s="262">
        <v>39</v>
      </c>
      <c r="C14" s="262">
        <v>39</v>
      </c>
      <c r="D14" s="262">
        <v>77</v>
      </c>
      <c r="E14" s="262">
        <v>57</v>
      </c>
      <c r="F14" s="262">
        <v>32</v>
      </c>
    </row>
    <row r="15" spans="1:6" ht="8.1" customHeight="1" x14ac:dyDescent="0.2">
      <c r="A15" s="143" t="s">
        <v>339</v>
      </c>
      <c r="B15" s="262">
        <v>37</v>
      </c>
      <c r="C15" s="262">
        <v>42</v>
      </c>
      <c r="D15" s="262">
        <v>36</v>
      </c>
      <c r="E15" s="262">
        <v>25</v>
      </c>
      <c r="F15" s="262">
        <v>40</v>
      </c>
    </row>
    <row r="16" spans="1:6" ht="8.1" customHeight="1" x14ac:dyDescent="0.2">
      <c r="A16" s="143" t="s">
        <v>129</v>
      </c>
      <c r="B16" s="262">
        <v>70</v>
      </c>
      <c r="C16" s="262">
        <v>85</v>
      </c>
      <c r="D16" s="262">
        <v>49</v>
      </c>
      <c r="E16" s="262">
        <v>55</v>
      </c>
      <c r="F16" s="262">
        <v>68</v>
      </c>
    </row>
    <row r="17" spans="1:6" ht="8.1" customHeight="1" x14ac:dyDescent="0.2">
      <c r="A17" s="143" t="s">
        <v>131</v>
      </c>
      <c r="B17" s="262">
        <v>4</v>
      </c>
      <c r="C17" s="262">
        <v>7</v>
      </c>
      <c r="D17" s="262">
        <v>7</v>
      </c>
      <c r="E17" s="262">
        <v>7</v>
      </c>
      <c r="F17" s="262">
        <v>1</v>
      </c>
    </row>
    <row r="18" spans="1:6" ht="8.1" customHeight="1" x14ac:dyDescent="0.2">
      <c r="A18" s="208" t="s">
        <v>330</v>
      </c>
      <c r="B18" s="229">
        <v>31</v>
      </c>
      <c r="C18" s="229">
        <v>25</v>
      </c>
      <c r="D18" s="229">
        <v>30</v>
      </c>
      <c r="E18" s="229">
        <v>45</v>
      </c>
      <c r="F18" s="229">
        <v>22</v>
      </c>
    </row>
    <row r="19" spans="1:6" ht="8.1" customHeight="1" x14ac:dyDescent="0.2">
      <c r="A19" s="208" t="s">
        <v>459</v>
      </c>
      <c r="B19" s="229">
        <v>1</v>
      </c>
      <c r="C19" s="229">
        <v>3</v>
      </c>
      <c r="D19" s="229">
        <v>3</v>
      </c>
      <c r="E19" s="229">
        <v>2</v>
      </c>
      <c r="F19" s="229">
        <v>1</v>
      </c>
    </row>
    <row r="20" spans="1:6" ht="8.1" customHeight="1" x14ac:dyDescent="0.2">
      <c r="A20" s="208" t="s">
        <v>331</v>
      </c>
      <c r="B20" s="229">
        <v>111</v>
      </c>
      <c r="C20" s="229">
        <v>105</v>
      </c>
      <c r="D20" s="229">
        <v>105</v>
      </c>
      <c r="E20" s="229">
        <v>172</v>
      </c>
      <c r="F20" s="229">
        <v>130</v>
      </c>
    </row>
    <row r="21" spans="1:6" ht="8.1" customHeight="1" x14ac:dyDescent="0.2">
      <c r="A21" s="208" t="s">
        <v>132</v>
      </c>
      <c r="B21" s="229">
        <v>9</v>
      </c>
      <c r="C21" s="229">
        <v>0</v>
      </c>
      <c r="D21" s="229">
        <v>0</v>
      </c>
      <c r="E21" s="229">
        <v>0</v>
      </c>
      <c r="F21" s="229">
        <v>0</v>
      </c>
    </row>
    <row r="22" spans="1:6" ht="8.1" customHeight="1" x14ac:dyDescent="0.2">
      <c r="A22" s="208" t="s">
        <v>332</v>
      </c>
      <c r="B22" s="229">
        <v>236</v>
      </c>
      <c r="C22" s="229">
        <v>336</v>
      </c>
      <c r="D22" s="229">
        <v>370</v>
      </c>
      <c r="E22" s="229">
        <v>405</v>
      </c>
      <c r="F22" s="229">
        <v>420</v>
      </c>
    </row>
    <row r="23" spans="1:6" ht="8.1" customHeight="1" x14ac:dyDescent="0.2">
      <c r="A23" s="208" t="s">
        <v>133</v>
      </c>
      <c r="B23" s="229">
        <v>7</v>
      </c>
      <c r="C23" s="229">
        <v>12</v>
      </c>
      <c r="D23" s="229">
        <v>3</v>
      </c>
      <c r="E23" s="229">
        <v>2</v>
      </c>
      <c r="F23" s="229">
        <v>9</v>
      </c>
    </row>
    <row r="24" spans="1:6" ht="8.1" customHeight="1" x14ac:dyDescent="0.2">
      <c r="A24" s="208" t="s">
        <v>134</v>
      </c>
      <c r="B24" s="229">
        <v>0</v>
      </c>
      <c r="C24" s="229">
        <v>1</v>
      </c>
      <c r="D24" s="229">
        <v>1</v>
      </c>
      <c r="E24" s="229">
        <v>0</v>
      </c>
      <c r="F24" s="229">
        <v>0</v>
      </c>
    </row>
    <row r="25" spans="1:6" ht="8.1" customHeight="1" x14ac:dyDescent="0.2">
      <c r="A25" s="453" t="s">
        <v>340</v>
      </c>
      <c r="B25" s="454">
        <v>1456</v>
      </c>
      <c r="C25" s="454">
        <v>1166</v>
      </c>
      <c r="D25" s="454">
        <v>1091</v>
      </c>
      <c r="E25" s="454">
        <v>1127</v>
      </c>
      <c r="F25" s="454">
        <v>1104</v>
      </c>
    </row>
    <row r="26" spans="1:6" ht="6.95" customHeight="1" x14ac:dyDescent="0.2">
      <c r="A26" s="313" t="s">
        <v>873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0"/>
  <sheetViews>
    <sheetView topLeftCell="B48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8.140625" style="92" customWidth="1"/>
    <col min="2" max="4" width="13.7109375" style="25" customWidth="1"/>
    <col min="5" max="5" width="9.85546875" style="25" bestFit="1" customWidth="1"/>
    <col min="6" max="7" width="9.140625" style="25"/>
    <col min="8" max="8" width="9.85546875" style="25" bestFit="1" customWidth="1"/>
    <col min="9" max="16384" width="9.140625" style="25"/>
  </cols>
  <sheetData>
    <row r="1" spans="1:9" ht="9.9499999999999993" customHeight="1" x14ac:dyDescent="0.2">
      <c r="A1" s="181" t="s">
        <v>219</v>
      </c>
    </row>
    <row r="2" spans="1:9" ht="9.9499999999999993" customHeight="1" x14ac:dyDescent="0.2">
      <c r="A2" s="157" t="s">
        <v>967</v>
      </c>
      <c r="B2" s="182"/>
      <c r="C2" s="182"/>
      <c r="D2" s="182"/>
    </row>
    <row r="3" spans="1:9" ht="12.95" customHeight="1" x14ac:dyDescent="0.2">
      <c r="A3" s="627" t="s">
        <v>220</v>
      </c>
      <c r="B3" s="628" t="s">
        <v>615</v>
      </c>
      <c r="C3" s="628"/>
      <c r="D3" s="629"/>
    </row>
    <row r="4" spans="1:9" ht="12.95" customHeight="1" x14ac:dyDescent="0.2">
      <c r="A4" s="627"/>
      <c r="B4" s="348" t="s">
        <v>223</v>
      </c>
      <c r="C4" s="367" t="s">
        <v>221</v>
      </c>
      <c r="D4" s="368" t="s">
        <v>222</v>
      </c>
    </row>
    <row r="5" spans="1:9" x14ac:dyDescent="0.15">
      <c r="A5" s="198">
        <v>2010</v>
      </c>
      <c r="B5" s="219">
        <f>C5+D5</f>
        <v>3120494</v>
      </c>
      <c r="C5" s="220">
        <v>2297860</v>
      </c>
      <c r="D5" s="220">
        <v>822634</v>
      </c>
      <c r="E5" s="49"/>
    </row>
    <row r="6" spans="1:9" ht="9" customHeight="1" x14ac:dyDescent="0.15">
      <c r="A6" s="198">
        <v>2011</v>
      </c>
      <c r="B6" s="219">
        <f>C6+D6</f>
        <v>3184259</v>
      </c>
      <c r="C6" s="220">
        <v>2291248</v>
      </c>
      <c r="D6" s="220">
        <v>893011</v>
      </c>
      <c r="E6" s="49"/>
      <c r="F6" s="183"/>
    </row>
    <row r="7" spans="1:9" ht="9" customHeight="1" x14ac:dyDescent="0.15">
      <c r="A7" s="198">
        <v>2012</v>
      </c>
      <c r="B7" s="219">
        <f>C7+D7</f>
        <v>3207484</v>
      </c>
      <c r="C7" s="220">
        <v>2291545</v>
      </c>
      <c r="D7" s="220">
        <v>915939</v>
      </c>
      <c r="E7" s="49"/>
    </row>
    <row r="8" spans="1:9" ht="9" customHeight="1" x14ac:dyDescent="0.15">
      <c r="A8" s="198">
        <v>2013</v>
      </c>
      <c r="B8" s="219">
        <f>C8+D8</f>
        <v>3305800</v>
      </c>
      <c r="C8" s="220">
        <v>2363285</v>
      </c>
      <c r="D8" s="220">
        <v>942515</v>
      </c>
      <c r="E8" s="49"/>
    </row>
    <row r="9" spans="1:9" ht="9" customHeight="1" x14ac:dyDescent="0.15">
      <c r="A9" s="369">
        <v>2014</v>
      </c>
      <c r="B9" s="370">
        <f>C9+D9</f>
        <v>3326000</v>
      </c>
      <c r="C9" s="371">
        <v>2383657</v>
      </c>
      <c r="D9" s="371">
        <v>942343</v>
      </c>
      <c r="E9" s="49"/>
      <c r="G9" s="183"/>
      <c r="I9" s="120"/>
    </row>
    <row r="10" spans="1:9" ht="6.95" customHeight="1" x14ac:dyDescent="0.2">
      <c r="A10" s="313" t="s">
        <v>872</v>
      </c>
    </row>
    <row r="11" spans="1:9" ht="9.1999999999999993" customHeight="1" x14ac:dyDescent="0.2">
      <c r="A11" s="95"/>
    </row>
    <row r="12" spans="1:9" ht="9.1999999999999993" customHeight="1" x14ac:dyDescent="0.2">
      <c r="A12" s="95"/>
    </row>
    <row r="13" spans="1:9" ht="9.1999999999999993" customHeight="1" x14ac:dyDescent="0.2">
      <c r="A13" s="95"/>
    </row>
    <row r="14" spans="1:9" ht="9.1999999999999993" customHeight="1" x14ac:dyDescent="0.2">
      <c r="A14" s="95"/>
    </row>
    <row r="15" spans="1:9" ht="9.1999999999999993" customHeight="1" x14ac:dyDescent="0.2">
      <c r="A15" s="95"/>
    </row>
    <row r="16" spans="1:9" ht="9.1999999999999993" customHeight="1" x14ac:dyDescent="0.2">
      <c r="A16" s="95"/>
    </row>
    <row r="17" spans="1:5" ht="9.1999999999999993" customHeight="1" x14ac:dyDescent="0.2">
      <c r="A17" s="95"/>
    </row>
    <row r="18" spans="1:5" ht="9.1999999999999993" customHeight="1" x14ac:dyDescent="0.2">
      <c r="A18" s="95"/>
    </row>
    <row r="19" spans="1:5" ht="9.1999999999999993" customHeight="1" x14ac:dyDescent="0.2">
      <c r="A19" s="95"/>
    </row>
    <row r="20" spans="1:5" ht="9.1999999999999993" customHeight="1" x14ac:dyDescent="0.2"/>
    <row r="21" spans="1:5" ht="9.1999999999999993" customHeight="1" x14ac:dyDescent="0.2"/>
    <row r="22" spans="1:5" ht="9.9499999999999993" customHeight="1" x14ac:dyDescent="0.2"/>
    <row r="23" spans="1:5" ht="6.95" customHeight="1" x14ac:dyDescent="0.2">
      <c r="A23" s="313" t="s">
        <v>934</v>
      </c>
    </row>
    <row r="24" spans="1:5" ht="9.9499999999999993" customHeight="1" x14ac:dyDescent="0.2">
      <c r="A24" s="157" t="s">
        <v>968</v>
      </c>
    </row>
    <row r="25" spans="1:5" ht="12.95" customHeight="1" x14ac:dyDescent="0.2">
      <c r="A25" s="627" t="s">
        <v>220</v>
      </c>
      <c r="B25" s="628" t="s">
        <v>616</v>
      </c>
      <c r="C25" s="628"/>
      <c r="D25" s="629"/>
    </row>
    <row r="26" spans="1:5" ht="12.95" customHeight="1" x14ac:dyDescent="0.2">
      <c r="A26" s="627"/>
      <c r="B26" s="348" t="s">
        <v>223</v>
      </c>
      <c r="C26" s="367" t="s">
        <v>224</v>
      </c>
      <c r="D26" s="368" t="s">
        <v>225</v>
      </c>
    </row>
    <row r="27" spans="1:5" ht="9" customHeight="1" x14ac:dyDescent="0.15">
      <c r="A27" s="198">
        <v>2010</v>
      </c>
      <c r="B27" s="219">
        <f>C27+D27</f>
        <v>3120494</v>
      </c>
      <c r="C27" s="220">
        <v>1511767</v>
      </c>
      <c r="D27" s="220">
        <v>1608727</v>
      </c>
      <c r="E27" s="120"/>
    </row>
    <row r="28" spans="1:5" ht="9" customHeight="1" x14ac:dyDescent="0.15">
      <c r="A28" s="198">
        <v>2011</v>
      </c>
      <c r="B28" s="219">
        <f>C28+D28</f>
        <v>3184259</v>
      </c>
      <c r="C28" s="220">
        <v>1537463</v>
      </c>
      <c r="D28" s="220">
        <v>1646796</v>
      </c>
      <c r="E28" s="120"/>
    </row>
    <row r="29" spans="1:5" ht="9" customHeight="1" x14ac:dyDescent="0.15">
      <c r="A29" s="198">
        <v>2012</v>
      </c>
      <c r="B29" s="219">
        <f>C29+D29</f>
        <v>3207484</v>
      </c>
      <c r="C29" s="220">
        <v>1549871</v>
      </c>
      <c r="D29" s="220">
        <v>1657613</v>
      </c>
      <c r="E29" s="120"/>
    </row>
    <row r="30" spans="1:5" ht="9" customHeight="1" x14ac:dyDescent="0.15">
      <c r="A30" s="198">
        <v>2013</v>
      </c>
      <c r="B30" s="219">
        <f>C30+D30</f>
        <v>3305800</v>
      </c>
      <c r="C30" s="220">
        <v>1569707</v>
      </c>
      <c r="D30" s="220">
        <v>1736093</v>
      </c>
      <c r="E30" s="120"/>
    </row>
    <row r="31" spans="1:5" ht="9" customHeight="1" x14ac:dyDescent="0.15">
      <c r="A31" s="369">
        <v>2014</v>
      </c>
      <c r="B31" s="370">
        <f>C31+D31</f>
        <v>3326000</v>
      </c>
      <c r="C31" s="371">
        <v>1607658</v>
      </c>
      <c r="D31" s="371">
        <v>1718342</v>
      </c>
      <c r="E31" s="120"/>
    </row>
    <row r="32" spans="1:5" ht="6.95" customHeight="1" x14ac:dyDescent="0.2">
      <c r="A32" s="313" t="s">
        <v>872</v>
      </c>
    </row>
    <row r="33" spans="1:1" ht="9.4" customHeight="1" x14ac:dyDescent="0.2"/>
    <row r="34" spans="1:1" ht="9.4" customHeight="1" x14ac:dyDescent="0.2"/>
    <row r="35" spans="1:1" ht="9.4" customHeight="1" x14ac:dyDescent="0.2"/>
    <row r="36" spans="1:1" ht="9.4" customHeight="1" x14ac:dyDescent="0.2"/>
    <row r="37" spans="1:1" ht="9.4" customHeight="1" x14ac:dyDescent="0.2"/>
    <row r="38" spans="1:1" ht="9.4" customHeight="1" x14ac:dyDescent="0.2"/>
    <row r="39" spans="1:1" ht="9.4" customHeight="1" x14ac:dyDescent="0.2"/>
    <row r="40" spans="1:1" ht="9.4" customHeight="1" x14ac:dyDescent="0.2"/>
    <row r="41" spans="1:1" ht="9.4" customHeight="1" x14ac:dyDescent="0.2"/>
    <row r="42" spans="1:1" ht="9.4" customHeight="1" x14ac:dyDescent="0.2"/>
    <row r="43" spans="1:1" ht="9.4" customHeight="1" x14ac:dyDescent="0.2"/>
    <row r="44" spans="1:1" ht="9.4" customHeight="1" x14ac:dyDescent="0.2"/>
    <row r="45" spans="1:1" ht="9.4" customHeight="1" x14ac:dyDescent="0.2"/>
    <row r="46" spans="1:1" ht="6.95" customHeight="1" x14ac:dyDescent="0.2">
      <c r="A46" s="313" t="s">
        <v>934</v>
      </c>
    </row>
    <row r="47" spans="1:1" ht="9.9499999999999993" customHeight="1" x14ac:dyDescent="0.2">
      <c r="A47" s="157" t="s">
        <v>648</v>
      </c>
    </row>
    <row r="48" spans="1:1" ht="9.9499999999999993" customHeight="1" x14ac:dyDescent="0.2">
      <c r="A48" s="184" t="s">
        <v>808</v>
      </c>
    </row>
    <row r="49" spans="1:7" ht="18" customHeight="1" x14ac:dyDescent="0.2">
      <c r="A49" s="347" t="s">
        <v>226</v>
      </c>
      <c r="B49" s="348" t="s">
        <v>649</v>
      </c>
      <c r="C49" s="348" t="s">
        <v>195</v>
      </c>
      <c r="D49" s="349" t="s">
        <v>227</v>
      </c>
      <c r="E49" s="89"/>
    </row>
    <row r="50" spans="1:7" s="130" customFormat="1" ht="8.4499999999999993" customHeight="1" x14ac:dyDescent="0.2">
      <c r="A50" s="217" t="s">
        <v>228</v>
      </c>
      <c r="B50" s="229">
        <v>1013773</v>
      </c>
      <c r="C50" s="218">
        <v>503.06900000000002</v>
      </c>
      <c r="D50" s="218">
        <f t="shared" ref="D50:D69" si="0">B50/C50</f>
        <v>2015.1768445282853</v>
      </c>
      <c r="F50" s="185"/>
      <c r="G50" s="186"/>
    </row>
    <row r="51" spans="1:7" s="130" customFormat="1" ht="8.4499999999999993" customHeight="1" x14ac:dyDescent="0.2">
      <c r="A51" s="217" t="s">
        <v>229</v>
      </c>
      <c r="B51" s="229">
        <v>231053</v>
      </c>
      <c r="C51" s="218">
        <v>356.17899999999997</v>
      </c>
      <c r="D51" s="218">
        <f t="shared" si="0"/>
        <v>648.69910915578964</v>
      </c>
      <c r="F51" s="185"/>
      <c r="G51" s="186"/>
    </row>
    <row r="52" spans="1:7" s="130" customFormat="1" ht="8.4499999999999993" customHeight="1" x14ac:dyDescent="0.2">
      <c r="A52" s="217" t="s">
        <v>231</v>
      </c>
      <c r="B52" s="229">
        <v>75645</v>
      </c>
      <c r="C52" s="218">
        <v>306.32600000000002</v>
      </c>
      <c r="D52" s="218">
        <f>B52/C52</f>
        <v>246.94279950118499</v>
      </c>
      <c r="F52" s="185"/>
      <c r="G52" s="186"/>
    </row>
    <row r="53" spans="1:7" s="130" customFormat="1" ht="8.4499999999999993" customHeight="1" x14ac:dyDescent="0.2">
      <c r="A53" s="217" t="s">
        <v>230</v>
      </c>
      <c r="B53" s="229">
        <v>73878</v>
      </c>
      <c r="C53" s="218">
        <v>452.70299999999997</v>
      </c>
      <c r="D53" s="218">
        <f t="shared" si="0"/>
        <v>163.19308685827133</v>
      </c>
      <c r="F53" s="185"/>
      <c r="G53" s="186"/>
    </row>
    <row r="54" spans="1:7" s="130" customFormat="1" ht="8.4499999999999993" customHeight="1" x14ac:dyDescent="0.2">
      <c r="A54" s="217" t="s">
        <v>233</v>
      </c>
      <c r="B54" s="229">
        <v>66017</v>
      </c>
      <c r="C54" s="218">
        <v>420.65800000000002</v>
      </c>
      <c r="D54" s="218">
        <f t="shared" si="0"/>
        <v>156.93746463873265</v>
      </c>
      <c r="F54" s="185"/>
      <c r="G54" s="186"/>
    </row>
    <row r="55" spans="1:7" s="130" customFormat="1" ht="8.4499999999999993" customHeight="1" x14ac:dyDescent="0.2">
      <c r="A55" s="217" t="s">
        <v>232</v>
      </c>
      <c r="B55" s="229">
        <v>64074</v>
      </c>
      <c r="C55" s="218">
        <v>689.15599999999995</v>
      </c>
      <c r="D55" s="218">
        <f t="shared" si="0"/>
        <v>92.974595011869596</v>
      </c>
      <c r="F55" s="185"/>
      <c r="G55" s="186"/>
    </row>
    <row r="56" spans="1:7" s="130" customFormat="1" ht="8.4499999999999993" customHeight="1" x14ac:dyDescent="0.2">
      <c r="A56" s="217" t="s">
        <v>237</v>
      </c>
      <c r="B56" s="229">
        <v>60539</v>
      </c>
      <c r="C56" s="218">
        <v>360.791</v>
      </c>
      <c r="D56" s="218">
        <f t="shared" si="0"/>
        <v>167.79520553450612</v>
      </c>
      <c r="F56" s="185"/>
      <c r="G56" s="186"/>
    </row>
    <row r="57" spans="1:7" s="130" customFormat="1" ht="8.4499999999999993" customHeight="1" x14ac:dyDescent="0.2">
      <c r="A57" s="217" t="s">
        <v>218</v>
      </c>
      <c r="B57" s="229">
        <v>56631</v>
      </c>
      <c r="C57" s="218">
        <v>918.20799999999997</v>
      </c>
      <c r="D57" s="218">
        <f t="shared" si="0"/>
        <v>61.675568063009692</v>
      </c>
      <c r="F57" s="185"/>
      <c r="G57" s="186"/>
    </row>
    <row r="58" spans="1:7" s="130" customFormat="1" ht="8.4499999999999993" customHeight="1" x14ac:dyDescent="0.2">
      <c r="A58" s="217" t="s">
        <v>236</v>
      </c>
      <c r="B58" s="229">
        <v>56430</v>
      </c>
      <c r="C58" s="218">
        <v>295.10000000000002</v>
      </c>
      <c r="D58" s="218">
        <f t="shared" si="0"/>
        <v>191.22331413080309</v>
      </c>
      <c r="F58" s="185"/>
      <c r="G58" s="186"/>
    </row>
    <row r="59" spans="1:7" s="130" customFormat="1" ht="8.4499999999999993" customHeight="1" x14ac:dyDescent="0.2">
      <c r="A59" s="217" t="s">
        <v>235</v>
      </c>
      <c r="B59" s="229">
        <v>51997</v>
      </c>
      <c r="C59" s="218">
        <v>607.80999999999995</v>
      </c>
      <c r="D59" s="218">
        <f t="shared" si="0"/>
        <v>85.548115364998935</v>
      </c>
      <c r="F59" s="185"/>
      <c r="G59" s="186"/>
    </row>
    <row r="60" spans="1:7" s="130" customFormat="1" ht="8.4499999999999993" customHeight="1" x14ac:dyDescent="0.2">
      <c r="A60" s="217" t="s">
        <v>238</v>
      </c>
      <c r="B60" s="229">
        <v>51132</v>
      </c>
      <c r="C60" s="218">
        <v>331.68</v>
      </c>
      <c r="D60" s="218">
        <f t="shared" si="0"/>
        <v>154.16063675832126</v>
      </c>
      <c r="F60" s="185"/>
      <c r="G60" s="186"/>
    </row>
    <row r="61" spans="1:7" s="130" customFormat="1" ht="8.4499999999999993" customHeight="1" x14ac:dyDescent="0.2">
      <c r="A61" s="217" t="s">
        <v>234</v>
      </c>
      <c r="B61" s="229">
        <v>47820</v>
      </c>
      <c r="C61" s="218">
        <v>437.875</v>
      </c>
      <c r="D61" s="218">
        <f t="shared" si="0"/>
        <v>109.2092492149586</v>
      </c>
      <c r="F61" s="185"/>
      <c r="G61" s="186"/>
    </row>
    <row r="62" spans="1:7" s="130" customFormat="1" ht="8.4499999999999993" customHeight="1" x14ac:dyDescent="0.2">
      <c r="A62" s="217" t="s">
        <v>239</v>
      </c>
      <c r="B62" s="229">
        <v>47298</v>
      </c>
      <c r="C62" s="218">
        <v>528.76900000000001</v>
      </c>
      <c r="D62" s="218">
        <f t="shared" si="0"/>
        <v>89.449268016846673</v>
      </c>
      <c r="F62" s="185"/>
      <c r="G62" s="186"/>
    </row>
    <row r="63" spans="1:7" s="130" customFormat="1" ht="8.4499999999999993" customHeight="1" x14ac:dyDescent="0.2">
      <c r="A63" s="217" t="s">
        <v>240</v>
      </c>
      <c r="B63" s="229">
        <v>44169</v>
      </c>
      <c r="C63" s="218">
        <v>297.88</v>
      </c>
      <c r="D63" s="218">
        <f t="shared" si="0"/>
        <v>148.27782999865718</v>
      </c>
      <c r="F63" s="185"/>
      <c r="G63" s="186"/>
    </row>
    <row r="64" spans="1:7" s="130" customFormat="1" ht="8.4499999999999993" customHeight="1" x14ac:dyDescent="0.2">
      <c r="A64" s="217" t="s">
        <v>243</v>
      </c>
      <c r="B64" s="229">
        <v>40519</v>
      </c>
      <c r="C64" s="218">
        <v>500.61799999999999</v>
      </c>
      <c r="D64" s="218">
        <f t="shared" si="0"/>
        <v>80.937960680598778</v>
      </c>
      <c r="F64" s="185"/>
      <c r="G64" s="186"/>
    </row>
    <row r="65" spans="1:7" s="130" customFormat="1" ht="8.4499999999999993" customHeight="1" x14ac:dyDescent="0.2">
      <c r="A65" s="217" t="s">
        <v>241</v>
      </c>
      <c r="B65" s="229">
        <v>35295</v>
      </c>
      <c r="C65" s="218">
        <v>249.71299999999999</v>
      </c>
      <c r="D65" s="218">
        <f t="shared" si="0"/>
        <v>141.34226091553103</v>
      </c>
      <c r="F65" s="185"/>
      <c r="G65" s="186"/>
    </row>
    <row r="66" spans="1:7" s="130" customFormat="1" ht="8.4499999999999993" customHeight="1" x14ac:dyDescent="0.2">
      <c r="A66" s="217" t="s">
        <v>416</v>
      </c>
      <c r="B66" s="229">
        <v>34623</v>
      </c>
      <c r="C66" s="218">
        <v>397.173</v>
      </c>
      <c r="D66" s="218">
        <f t="shared" si="0"/>
        <v>87.173599413857431</v>
      </c>
      <c r="F66" s="185"/>
      <c r="G66" s="186"/>
    </row>
    <row r="67" spans="1:7" s="130" customFormat="1" ht="8.4499999999999993" customHeight="1" x14ac:dyDescent="0.2">
      <c r="A67" s="217" t="s">
        <v>242</v>
      </c>
      <c r="B67" s="229">
        <v>34211</v>
      </c>
      <c r="C67" s="218">
        <v>315.10300000000001</v>
      </c>
      <c r="D67" s="218">
        <f t="shared" si="0"/>
        <v>108.57084826231423</v>
      </c>
      <c r="F67" s="185"/>
      <c r="G67" s="186"/>
    </row>
    <row r="68" spans="1:7" s="130" customFormat="1" ht="8.4499999999999993" customHeight="1" x14ac:dyDescent="0.2">
      <c r="A68" s="217" t="s">
        <v>417</v>
      </c>
      <c r="B68" s="229">
        <v>32271</v>
      </c>
      <c r="C68" s="218">
        <v>495.11200000000002</v>
      </c>
      <c r="D68" s="218">
        <f t="shared" si="0"/>
        <v>65.179191778829832</v>
      </c>
      <c r="F68" s="185"/>
      <c r="G68" s="186"/>
    </row>
    <row r="69" spans="1:7" s="130" customFormat="1" ht="8.4499999999999993" customHeight="1" x14ac:dyDescent="0.2">
      <c r="A69" s="372" t="s">
        <v>726</v>
      </c>
      <c r="B69" s="373">
        <v>32171</v>
      </c>
      <c r="C69" s="374">
        <v>334.04199999999997</v>
      </c>
      <c r="D69" s="374">
        <f t="shared" si="0"/>
        <v>96.308248663341743</v>
      </c>
      <c r="F69" s="185"/>
      <c r="G69" s="186"/>
    </row>
    <row r="70" spans="1:7" ht="6.95" customHeight="1" x14ac:dyDescent="0.2">
      <c r="A70" s="313" t="s">
        <v>950</v>
      </c>
    </row>
  </sheetData>
  <sortState ref="A55:D73">
    <sortCondition descending="1" ref="B55:B73"/>
  </sortState>
  <mergeCells count="4">
    <mergeCell ref="A3:A4"/>
    <mergeCell ref="A25:A26"/>
    <mergeCell ref="B25:D25"/>
    <mergeCell ref="B3:D3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" style="25" customWidth="1"/>
    <col min="2" max="6" width="9.42578125" style="25" customWidth="1"/>
    <col min="7" max="16384" width="9.140625" style="25"/>
  </cols>
  <sheetData>
    <row r="1" spans="1:6" ht="9" customHeight="1" x14ac:dyDescent="0.2">
      <c r="A1" s="67" t="s">
        <v>1063</v>
      </c>
      <c r="D1" s="83"/>
    </row>
    <row r="2" spans="1:6" s="26" customFormat="1" ht="12.95" customHeight="1" x14ac:dyDescent="0.2">
      <c r="A2" s="690" t="s">
        <v>220</v>
      </c>
      <c r="B2" s="691" t="s">
        <v>451</v>
      </c>
      <c r="C2" s="691"/>
      <c r="D2" s="691"/>
      <c r="E2" s="691"/>
      <c r="F2" s="692"/>
    </row>
    <row r="3" spans="1:6" s="26" customFormat="1" ht="12.95" customHeight="1" x14ac:dyDescent="0.2">
      <c r="A3" s="690"/>
      <c r="B3" s="455" t="s">
        <v>59</v>
      </c>
      <c r="C3" s="455" t="s">
        <v>60</v>
      </c>
      <c r="D3" s="455" t="s">
        <v>61</v>
      </c>
      <c r="E3" s="455" t="s">
        <v>135</v>
      </c>
      <c r="F3" s="456" t="s">
        <v>223</v>
      </c>
    </row>
    <row r="4" spans="1:6" ht="9" customHeight="1" x14ac:dyDescent="0.2">
      <c r="A4" s="198">
        <v>2010</v>
      </c>
      <c r="B4" s="265">
        <v>2</v>
      </c>
      <c r="C4" s="265">
        <v>43</v>
      </c>
      <c r="D4" s="265">
        <v>1242</v>
      </c>
      <c r="E4" s="265">
        <v>1141</v>
      </c>
      <c r="F4" s="266">
        <f>B4+C4+D4+E4</f>
        <v>2428</v>
      </c>
    </row>
    <row r="5" spans="1:6" ht="9" customHeight="1" x14ac:dyDescent="0.2">
      <c r="A5" s="198">
        <v>2011</v>
      </c>
      <c r="B5" s="265">
        <v>2</v>
      </c>
      <c r="C5" s="265">
        <v>42</v>
      </c>
      <c r="D5" s="265">
        <v>1266</v>
      </c>
      <c r="E5" s="265">
        <v>1202</v>
      </c>
      <c r="F5" s="266">
        <f>B5+C5+D5+E5</f>
        <v>2512</v>
      </c>
    </row>
    <row r="6" spans="1:6" ht="9" customHeight="1" x14ac:dyDescent="0.2">
      <c r="A6" s="198">
        <v>2012</v>
      </c>
      <c r="B6" s="265">
        <v>3</v>
      </c>
      <c r="C6" s="265">
        <v>114</v>
      </c>
      <c r="D6" s="265">
        <v>1311</v>
      </c>
      <c r="E6" s="265">
        <v>1265</v>
      </c>
      <c r="F6" s="266">
        <f>B6+C6+D6+E6</f>
        <v>2693</v>
      </c>
    </row>
    <row r="7" spans="1:6" ht="9" customHeight="1" x14ac:dyDescent="0.2">
      <c r="A7" s="198">
        <v>2013</v>
      </c>
      <c r="B7" s="265">
        <v>3</v>
      </c>
      <c r="C7" s="265">
        <v>126</v>
      </c>
      <c r="D7" s="265">
        <v>1358</v>
      </c>
      <c r="E7" s="265">
        <v>1347</v>
      </c>
      <c r="F7" s="266">
        <f>B7+C7+D7+E7</f>
        <v>2834</v>
      </c>
    </row>
    <row r="8" spans="1:6" ht="11.1" customHeight="1" x14ac:dyDescent="0.2">
      <c r="A8" s="457">
        <v>2014</v>
      </c>
      <c r="B8" s="458">
        <v>3</v>
      </c>
      <c r="C8" s="458">
        <v>134</v>
      </c>
      <c r="D8" s="458">
        <v>1394</v>
      </c>
      <c r="E8" s="458">
        <v>1441</v>
      </c>
      <c r="F8" s="459">
        <f>B8+C8+D8+E8</f>
        <v>2972</v>
      </c>
    </row>
    <row r="9" spans="1:6" ht="6.95" customHeight="1" x14ac:dyDescent="0.2">
      <c r="A9" s="313" t="s">
        <v>927</v>
      </c>
    </row>
    <row r="13" spans="1:6" ht="9" customHeight="1" x14ac:dyDescent="0.2">
      <c r="A13" s="67" t="s">
        <v>1064</v>
      </c>
      <c r="D13" s="83"/>
    </row>
    <row r="14" spans="1:6" ht="12.95" customHeight="1" x14ac:dyDescent="0.2">
      <c r="A14" s="690" t="s">
        <v>220</v>
      </c>
      <c r="B14" s="691" t="s">
        <v>452</v>
      </c>
      <c r="C14" s="691"/>
      <c r="D14" s="691"/>
      <c r="E14" s="691"/>
      <c r="F14" s="692"/>
    </row>
    <row r="15" spans="1:6" ht="12.95" customHeight="1" x14ac:dyDescent="0.2">
      <c r="A15" s="690"/>
      <c r="B15" s="455" t="s">
        <v>59</v>
      </c>
      <c r="C15" s="455" t="s">
        <v>60</v>
      </c>
      <c r="D15" s="455" t="s">
        <v>61</v>
      </c>
      <c r="E15" s="455" t="s">
        <v>135</v>
      </c>
      <c r="F15" s="456" t="s">
        <v>223</v>
      </c>
    </row>
    <row r="16" spans="1:6" ht="9.9499999999999993" customHeight="1" x14ac:dyDescent="0.2">
      <c r="A16" s="198">
        <v>2010</v>
      </c>
      <c r="B16" s="265">
        <v>175</v>
      </c>
      <c r="C16" s="265">
        <v>875</v>
      </c>
      <c r="D16" s="265">
        <v>1285</v>
      </c>
      <c r="E16" s="265">
        <v>3996</v>
      </c>
      <c r="F16" s="266">
        <f>B16+C16+D16+E16</f>
        <v>6331</v>
      </c>
    </row>
    <row r="17" spans="1:6" ht="9.9499999999999993" customHeight="1" x14ac:dyDescent="0.2">
      <c r="A17" s="198">
        <v>2011</v>
      </c>
      <c r="B17" s="265">
        <v>161</v>
      </c>
      <c r="C17" s="265">
        <v>825</v>
      </c>
      <c r="D17" s="265">
        <v>1277</v>
      </c>
      <c r="E17" s="265">
        <v>3954</v>
      </c>
      <c r="F17" s="266">
        <f>B17+C17+D17+E17</f>
        <v>6217</v>
      </c>
    </row>
    <row r="18" spans="1:6" ht="9.9499999999999993" customHeight="1" x14ac:dyDescent="0.2">
      <c r="A18" s="198">
        <v>2012</v>
      </c>
      <c r="B18" s="265">
        <v>202</v>
      </c>
      <c r="C18" s="265">
        <v>968</v>
      </c>
      <c r="D18" s="265">
        <v>1215</v>
      </c>
      <c r="E18" s="265">
        <v>4122</v>
      </c>
      <c r="F18" s="266">
        <f>B18+C18+D18+E18</f>
        <v>6507</v>
      </c>
    </row>
    <row r="19" spans="1:6" ht="9.9499999999999993" customHeight="1" x14ac:dyDescent="0.2">
      <c r="A19" s="198">
        <v>2013</v>
      </c>
      <c r="B19" s="265">
        <v>221</v>
      </c>
      <c r="C19" s="265">
        <v>1013</v>
      </c>
      <c r="D19" s="265">
        <v>1221</v>
      </c>
      <c r="E19" s="265">
        <v>4359</v>
      </c>
      <c r="F19" s="266">
        <f>B19+C19+D19+E19</f>
        <v>6814</v>
      </c>
    </row>
    <row r="20" spans="1:6" ht="9" customHeight="1" x14ac:dyDescent="0.2">
      <c r="A20" s="457">
        <v>2014</v>
      </c>
      <c r="B20" s="458">
        <v>245</v>
      </c>
      <c r="C20" s="458">
        <v>979</v>
      </c>
      <c r="D20" s="458">
        <v>1217</v>
      </c>
      <c r="E20" s="458">
        <v>4607</v>
      </c>
      <c r="F20" s="459">
        <f>B20+C20+D20+E20</f>
        <v>7048</v>
      </c>
    </row>
    <row r="21" spans="1:6" ht="6.95" customHeight="1" x14ac:dyDescent="0.2">
      <c r="A21" s="313" t="s">
        <v>927</v>
      </c>
    </row>
    <row r="22" spans="1:6" ht="6.95" customHeight="1" x14ac:dyDescent="0.2">
      <c r="A22" s="313" t="s">
        <v>782</v>
      </c>
    </row>
    <row r="23" spans="1:6" ht="9" customHeight="1" x14ac:dyDescent="0.2">
      <c r="A23" s="24"/>
    </row>
  </sheetData>
  <mergeCells count="4">
    <mergeCell ref="A2:A3"/>
    <mergeCell ref="B14:F14"/>
    <mergeCell ref="A14:A15"/>
    <mergeCell ref="B2:F2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1.85546875" style="25" customWidth="1"/>
    <col min="2" max="4" width="15.85546875" style="25" customWidth="1"/>
    <col min="5" max="6" width="10" style="25" customWidth="1"/>
    <col min="7" max="10" width="5.7109375" style="25" customWidth="1"/>
    <col min="11" max="11" width="6.28515625" style="25" customWidth="1"/>
    <col min="12" max="12" width="5.7109375" style="25" customWidth="1"/>
    <col min="13" max="13" width="6.5703125" style="25" customWidth="1"/>
    <col min="14" max="14" width="7.42578125" style="25" customWidth="1"/>
    <col min="15" max="16384" width="9.140625" style="25"/>
  </cols>
  <sheetData>
    <row r="1" spans="1:5" ht="9" customHeight="1" x14ac:dyDescent="0.2">
      <c r="A1" s="81" t="s">
        <v>1065</v>
      </c>
    </row>
    <row r="2" spans="1:5" ht="12.95" customHeight="1" x14ac:dyDescent="0.2">
      <c r="A2" s="693" t="s">
        <v>220</v>
      </c>
      <c r="B2" s="694" t="s">
        <v>455</v>
      </c>
      <c r="C2" s="694"/>
      <c r="D2" s="695"/>
    </row>
    <row r="3" spans="1:5" ht="12.95" customHeight="1" x14ac:dyDescent="0.2">
      <c r="A3" s="693"/>
      <c r="B3" s="460" t="s">
        <v>453</v>
      </c>
      <c r="C3" s="460" t="s">
        <v>454</v>
      </c>
      <c r="D3" s="461" t="s">
        <v>223</v>
      </c>
    </row>
    <row r="4" spans="1:5" ht="9.9499999999999993" customHeight="1" x14ac:dyDescent="0.2">
      <c r="A4" s="198">
        <v>2010</v>
      </c>
      <c r="B4" s="263">
        <v>59268</v>
      </c>
      <c r="C4" s="263">
        <v>120376</v>
      </c>
      <c r="D4" s="264">
        <f>B4+C4</f>
        <v>179644</v>
      </c>
    </row>
    <row r="5" spans="1:5" ht="9.9499999999999993" customHeight="1" x14ac:dyDescent="0.2">
      <c r="A5" s="198">
        <v>2011</v>
      </c>
      <c r="B5" s="263">
        <v>54525</v>
      </c>
      <c r="C5" s="263">
        <v>117980</v>
      </c>
      <c r="D5" s="264">
        <f>B5+C5</f>
        <v>172505</v>
      </c>
    </row>
    <row r="6" spans="1:5" ht="9.9499999999999993" customHeight="1" x14ac:dyDescent="0.2">
      <c r="A6" s="198">
        <v>2012</v>
      </c>
      <c r="B6" s="263">
        <v>58921</v>
      </c>
      <c r="C6" s="263">
        <v>106300</v>
      </c>
      <c r="D6" s="264">
        <f>B6+C6</f>
        <v>165221</v>
      </c>
    </row>
    <row r="7" spans="1:5" ht="9.9499999999999993" customHeight="1" x14ac:dyDescent="0.2">
      <c r="A7" s="198">
        <v>2013</v>
      </c>
      <c r="B7" s="263">
        <v>56604</v>
      </c>
      <c r="C7" s="263">
        <v>108600</v>
      </c>
      <c r="D7" s="264">
        <f>B7+C7</f>
        <v>165204</v>
      </c>
    </row>
    <row r="8" spans="1:5" ht="9" customHeight="1" x14ac:dyDescent="0.2">
      <c r="A8" s="457">
        <v>2014</v>
      </c>
      <c r="B8" s="462">
        <v>49877</v>
      </c>
      <c r="C8" s="462">
        <v>107102</v>
      </c>
      <c r="D8" s="463">
        <f>B8+C8</f>
        <v>156979</v>
      </c>
    </row>
    <row r="9" spans="1:5" ht="6.95" customHeight="1" x14ac:dyDescent="0.2">
      <c r="A9" s="313" t="s">
        <v>915</v>
      </c>
    </row>
    <row r="12" spans="1:5" ht="9" customHeight="1" x14ac:dyDescent="0.2">
      <c r="E12" s="28"/>
    </row>
    <row r="15" spans="1:5" ht="11.1" customHeight="1" x14ac:dyDescent="0.2"/>
    <row r="23" spans="1:1" ht="6.95" customHeight="1" x14ac:dyDescent="0.2">
      <c r="A23" s="313" t="s">
        <v>936</v>
      </c>
    </row>
    <row r="25" spans="1:1" ht="15" customHeight="1" x14ac:dyDescent="0.2"/>
  </sheetData>
  <mergeCells count="2">
    <mergeCell ref="A2:A3"/>
    <mergeCell ref="B2:D2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zoomScale="210" zoomScaleNormal="210" workbookViewId="0">
      <selection activeCell="A25" sqref="A25"/>
    </sheetView>
  </sheetViews>
  <sheetFormatPr defaultColWidth="9.140625" defaultRowHeight="9" customHeight="1" x14ac:dyDescent="0.2"/>
  <cols>
    <col min="1" max="1" width="10.140625" style="25" customWidth="1"/>
    <col min="2" max="2" width="8.28515625" style="25" customWidth="1"/>
    <col min="3" max="4" width="8.140625" style="25" customWidth="1"/>
    <col min="5" max="5" width="8.28515625" style="25" customWidth="1"/>
    <col min="6" max="7" width="8.140625" style="25" customWidth="1"/>
    <col min="8" max="16384" width="9.140625" style="25"/>
  </cols>
  <sheetData>
    <row r="1" spans="1:8" ht="9" customHeight="1" x14ac:dyDescent="0.2">
      <c r="A1" s="76" t="s">
        <v>136</v>
      </c>
      <c r="B1" s="77"/>
    </row>
    <row r="2" spans="1:8" ht="9" customHeight="1" x14ac:dyDescent="0.2">
      <c r="A2" s="67" t="s">
        <v>1038</v>
      </c>
      <c r="B2" s="79"/>
    </row>
    <row r="3" spans="1:8" ht="12.95" customHeight="1" x14ac:dyDescent="0.2">
      <c r="A3" s="696" t="s">
        <v>220</v>
      </c>
      <c r="B3" s="697" t="s">
        <v>137</v>
      </c>
      <c r="C3" s="697"/>
      <c r="D3" s="697"/>
      <c r="E3" s="697"/>
      <c r="F3" s="697"/>
      <c r="G3" s="698"/>
    </row>
    <row r="4" spans="1:8" ht="12.95" customHeight="1" x14ac:dyDescent="0.2">
      <c r="A4" s="696"/>
      <c r="B4" s="697" t="s">
        <v>138</v>
      </c>
      <c r="C4" s="697"/>
      <c r="D4" s="697"/>
      <c r="E4" s="697" t="s">
        <v>807</v>
      </c>
      <c r="F4" s="697"/>
      <c r="G4" s="698"/>
    </row>
    <row r="5" spans="1:8" ht="12.95" customHeight="1" x14ac:dyDescent="0.2">
      <c r="A5" s="696"/>
      <c r="B5" s="464" t="s">
        <v>223</v>
      </c>
      <c r="C5" s="465" t="s">
        <v>139</v>
      </c>
      <c r="D5" s="465" t="s">
        <v>222</v>
      </c>
      <c r="E5" s="464" t="s">
        <v>223</v>
      </c>
      <c r="F5" s="465" t="s">
        <v>139</v>
      </c>
      <c r="G5" s="466" t="s">
        <v>222</v>
      </c>
    </row>
    <row r="6" spans="1:8" ht="9" customHeight="1" x14ac:dyDescent="0.2">
      <c r="A6" s="198">
        <v>2010</v>
      </c>
      <c r="B6" s="267">
        <f>C6+D6</f>
        <v>71931</v>
      </c>
      <c r="C6" s="204">
        <v>43667</v>
      </c>
      <c r="D6" s="204">
        <v>28264</v>
      </c>
      <c r="E6" s="267">
        <f>F6+G6</f>
        <v>437756</v>
      </c>
      <c r="F6" s="204">
        <v>274887</v>
      </c>
      <c r="G6" s="204">
        <v>162869</v>
      </c>
    </row>
    <row r="7" spans="1:8" ht="9" customHeight="1" x14ac:dyDescent="0.2">
      <c r="A7" s="198">
        <v>2011</v>
      </c>
      <c r="B7" s="267">
        <f>C7+D7</f>
        <v>73101</v>
      </c>
      <c r="C7" s="204">
        <v>45605</v>
      </c>
      <c r="D7" s="204">
        <v>27496</v>
      </c>
      <c r="E7" s="267">
        <f>F7+G7</f>
        <v>454774</v>
      </c>
      <c r="F7" s="204">
        <v>287242</v>
      </c>
      <c r="G7" s="204">
        <v>167532</v>
      </c>
    </row>
    <row r="8" spans="1:8" ht="9" customHeight="1" x14ac:dyDescent="0.2">
      <c r="A8" s="198">
        <v>2012</v>
      </c>
      <c r="B8" s="267">
        <f>C8+D8</f>
        <v>68170</v>
      </c>
      <c r="C8" s="204">
        <v>43574</v>
      </c>
      <c r="D8" s="204">
        <v>24596</v>
      </c>
      <c r="E8" s="267">
        <f>F8+G8</f>
        <v>468397</v>
      </c>
      <c r="F8" s="204">
        <v>296102</v>
      </c>
      <c r="G8" s="204">
        <v>172295</v>
      </c>
    </row>
    <row r="9" spans="1:8" ht="9" customHeight="1" x14ac:dyDescent="0.2">
      <c r="A9" s="198">
        <v>2013</v>
      </c>
      <c r="B9" s="267">
        <f>C9+D9</f>
        <v>67084</v>
      </c>
      <c r="C9" s="204">
        <v>43066</v>
      </c>
      <c r="D9" s="204">
        <v>24018</v>
      </c>
      <c r="E9" s="267">
        <f>F9+G9</f>
        <v>482825</v>
      </c>
      <c r="F9" s="204">
        <v>305127</v>
      </c>
      <c r="G9" s="204">
        <v>177698</v>
      </c>
    </row>
    <row r="10" spans="1:8" ht="9" customHeight="1" x14ac:dyDescent="0.2">
      <c r="A10" s="467">
        <v>2014</v>
      </c>
      <c r="B10" s="468">
        <f>C10+D10</f>
        <v>61820</v>
      </c>
      <c r="C10" s="469">
        <v>39436</v>
      </c>
      <c r="D10" s="469">
        <v>22384</v>
      </c>
      <c r="E10" s="468">
        <f>F10+G10</f>
        <v>495308</v>
      </c>
      <c r="F10" s="469">
        <v>312114</v>
      </c>
      <c r="G10" s="469">
        <v>183194</v>
      </c>
      <c r="H10" s="86"/>
    </row>
    <row r="11" spans="1:8" ht="6.95" customHeight="1" x14ac:dyDescent="0.2">
      <c r="A11" s="313" t="s">
        <v>867</v>
      </c>
    </row>
    <row r="12" spans="1:8" ht="7.5" customHeight="1" x14ac:dyDescent="0.15">
      <c r="A12" s="313"/>
      <c r="B12" s="700" t="s">
        <v>1039</v>
      </c>
      <c r="C12" s="700"/>
      <c r="D12" s="700"/>
      <c r="E12" s="700"/>
      <c r="F12" s="700"/>
    </row>
    <row r="13" spans="1:8" ht="9" customHeight="1" x14ac:dyDescent="0.2">
      <c r="A13" s="699"/>
      <c r="B13" s="699"/>
      <c r="C13" s="699"/>
      <c r="D13" s="699"/>
      <c r="E13" s="699"/>
      <c r="F13" s="699"/>
      <c r="G13" s="699"/>
    </row>
    <row r="15" spans="1:8" ht="9" customHeight="1" x14ac:dyDescent="0.2">
      <c r="A15" s="24"/>
      <c r="B15" s="24"/>
    </row>
    <row r="21" spans="1:7" ht="12.95" customHeight="1" x14ac:dyDescent="0.2"/>
    <row r="23" spans="1:7" ht="6.95" customHeight="1" x14ac:dyDescent="0.2">
      <c r="A23" s="313" t="s">
        <v>931</v>
      </c>
    </row>
    <row r="24" spans="1:7" ht="9" customHeight="1" x14ac:dyDescent="0.2">
      <c r="G24" s="32"/>
    </row>
    <row r="26" spans="1:7" ht="9" customHeight="1" x14ac:dyDescent="0.2">
      <c r="E26" s="68"/>
      <c r="F26" s="69"/>
      <c r="G26" s="69"/>
    </row>
  </sheetData>
  <mergeCells count="6">
    <mergeCell ref="A3:A5"/>
    <mergeCell ref="B3:G3"/>
    <mergeCell ref="B4:D4"/>
    <mergeCell ref="E4:G4"/>
    <mergeCell ref="A13:G13"/>
    <mergeCell ref="B12:F12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3"/>
  <sheetViews>
    <sheetView zoomScale="200" zoomScaleNormal="200" workbookViewId="0">
      <selection activeCell="A25" sqref="A25"/>
    </sheetView>
  </sheetViews>
  <sheetFormatPr defaultColWidth="9.140625" defaultRowHeight="9" customHeight="1" x14ac:dyDescent="0.15"/>
  <cols>
    <col min="1" max="1" width="23.5703125" style="22" customWidth="1"/>
    <col min="2" max="2" width="35.5703125" style="22" customWidth="1"/>
    <col min="3" max="16384" width="9.140625" style="22"/>
  </cols>
  <sheetData>
    <row r="1" spans="1:2" ht="9" customHeight="1" x14ac:dyDescent="0.15">
      <c r="A1" s="71" t="s">
        <v>1040</v>
      </c>
    </row>
    <row r="2" spans="1:2" s="25" customFormat="1" ht="12.95" customHeight="1" x14ac:dyDescent="0.2">
      <c r="A2" s="323" t="s">
        <v>220</v>
      </c>
      <c r="B2" s="470" t="s">
        <v>461</v>
      </c>
    </row>
    <row r="3" spans="1:2" ht="9" customHeight="1" x14ac:dyDescent="0.15">
      <c r="A3" s="268">
        <v>2010</v>
      </c>
      <c r="B3" s="577">
        <v>878690165</v>
      </c>
    </row>
    <row r="4" spans="1:2" ht="9" customHeight="1" x14ac:dyDescent="0.15">
      <c r="A4" s="268">
        <v>2011</v>
      </c>
      <c r="B4" s="577">
        <v>1030243989</v>
      </c>
    </row>
    <row r="5" spans="1:2" ht="9" customHeight="1" x14ac:dyDescent="0.15">
      <c r="A5" s="268">
        <v>2012</v>
      </c>
      <c r="B5" s="577">
        <v>1078340260</v>
      </c>
    </row>
    <row r="6" spans="1:2" ht="9" customHeight="1" x14ac:dyDescent="0.15">
      <c r="A6" s="268">
        <v>2013</v>
      </c>
      <c r="B6" s="577">
        <v>1040891533</v>
      </c>
    </row>
    <row r="7" spans="1:2" ht="9" customHeight="1" x14ac:dyDescent="0.15">
      <c r="A7" s="471">
        <v>2014</v>
      </c>
      <c r="B7" s="578">
        <v>1213391121</v>
      </c>
    </row>
    <row r="8" spans="1:2" s="25" customFormat="1" ht="6.95" customHeight="1" x14ac:dyDescent="0.2">
      <c r="A8" s="313" t="s">
        <v>867</v>
      </c>
    </row>
    <row r="9" spans="1:2" ht="9" customHeight="1" x14ac:dyDescent="0.15">
      <c r="A9" s="72"/>
    </row>
    <row r="12" spans="1:2" ht="6" customHeight="1" x14ac:dyDescent="0.15"/>
    <row r="23" spans="1:2" ht="9" customHeight="1" x14ac:dyDescent="0.15">
      <c r="B23" s="32"/>
    </row>
    <row r="24" spans="1:2" ht="4.5" customHeight="1" x14ac:dyDescent="0.15"/>
    <row r="25" spans="1:2" s="25" customFormat="1" ht="6.95" customHeight="1" x14ac:dyDescent="0.2">
      <c r="A25" s="313" t="s">
        <v>931</v>
      </c>
    </row>
    <row r="27" spans="1:2" ht="9" customHeight="1" x14ac:dyDescent="0.15">
      <c r="B27" s="73"/>
    </row>
    <row r="28" spans="1:2" ht="9" customHeight="1" x14ac:dyDescent="0.15">
      <c r="B28" s="74"/>
    </row>
    <row r="33" spans="2:2" ht="9" customHeight="1" x14ac:dyDescent="0.15">
      <c r="B33" s="75"/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9.85546875" style="25" customWidth="1"/>
    <col min="2" max="4" width="8.7109375" style="25" customWidth="1"/>
    <col min="5" max="7" width="7.7109375" style="25" customWidth="1"/>
    <col min="8" max="16384" width="9.140625" style="25"/>
  </cols>
  <sheetData>
    <row r="1" spans="1:8" ht="9" customHeight="1" x14ac:dyDescent="0.2">
      <c r="A1" s="66" t="s">
        <v>140</v>
      </c>
    </row>
    <row r="2" spans="1:8" ht="9" customHeight="1" x14ac:dyDescent="0.2">
      <c r="A2" s="67" t="s">
        <v>925</v>
      </c>
    </row>
    <row r="3" spans="1:8" ht="9" customHeight="1" x14ac:dyDescent="0.2">
      <c r="A3" s="67" t="s">
        <v>1041</v>
      </c>
    </row>
    <row r="4" spans="1:8" ht="18.95" customHeight="1" x14ac:dyDescent="0.2">
      <c r="A4" s="687" t="s">
        <v>220</v>
      </c>
      <c r="B4" s="701" t="s">
        <v>141</v>
      </c>
      <c r="C4" s="701"/>
      <c r="D4" s="701"/>
      <c r="E4" s="701" t="s">
        <v>781</v>
      </c>
      <c r="F4" s="701"/>
      <c r="G4" s="702"/>
    </row>
    <row r="5" spans="1:8" ht="12.95" customHeight="1" x14ac:dyDescent="0.2">
      <c r="A5" s="687"/>
      <c r="B5" s="436" t="s">
        <v>223</v>
      </c>
      <c r="C5" s="472" t="s">
        <v>139</v>
      </c>
      <c r="D5" s="472" t="s">
        <v>222</v>
      </c>
      <c r="E5" s="436" t="s">
        <v>223</v>
      </c>
      <c r="F5" s="472" t="s">
        <v>139</v>
      </c>
      <c r="G5" s="473" t="s">
        <v>222</v>
      </c>
    </row>
    <row r="6" spans="1:8" ht="9" customHeight="1" x14ac:dyDescent="0.15">
      <c r="A6" s="238">
        <v>2010</v>
      </c>
      <c r="B6" s="267">
        <f>C6+D6</f>
        <v>998003</v>
      </c>
      <c r="C6" s="204">
        <v>738803</v>
      </c>
      <c r="D6" s="204">
        <v>259200</v>
      </c>
      <c r="E6" s="269">
        <v>1311</v>
      </c>
      <c r="F6" s="270">
        <v>1532</v>
      </c>
      <c r="G6" s="240">
        <v>623</v>
      </c>
    </row>
    <row r="7" spans="1:8" ht="9" customHeight="1" x14ac:dyDescent="0.15">
      <c r="A7" s="238">
        <v>2011</v>
      </c>
      <c r="B7" s="267">
        <f>C7+D7</f>
        <v>897052</v>
      </c>
      <c r="C7" s="204">
        <v>661719</v>
      </c>
      <c r="D7" s="204">
        <v>235333</v>
      </c>
      <c r="E7" s="269">
        <v>1343</v>
      </c>
      <c r="F7" s="270">
        <v>1489</v>
      </c>
      <c r="G7" s="240">
        <v>932</v>
      </c>
    </row>
    <row r="8" spans="1:8" ht="9" customHeight="1" x14ac:dyDescent="0.15">
      <c r="A8" s="238">
        <v>2012</v>
      </c>
      <c r="B8" s="267">
        <f>C8+D8</f>
        <v>920616</v>
      </c>
      <c r="C8" s="204">
        <v>672792</v>
      </c>
      <c r="D8" s="204">
        <v>247824</v>
      </c>
      <c r="E8" s="269">
        <v>1553</v>
      </c>
      <c r="F8" s="270">
        <v>1731</v>
      </c>
      <c r="G8" s="270">
        <v>1063</v>
      </c>
    </row>
    <row r="9" spans="1:8" ht="9" customHeight="1" x14ac:dyDescent="0.15">
      <c r="A9" s="238">
        <v>2013</v>
      </c>
      <c r="B9" s="267">
        <f>C9+D9</f>
        <v>965536</v>
      </c>
      <c r="C9" s="204">
        <v>699177</v>
      </c>
      <c r="D9" s="204">
        <v>266359</v>
      </c>
      <c r="E9" s="269">
        <v>1691</v>
      </c>
      <c r="F9" s="270">
        <v>1928</v>
      </c>
      <c r="G9" s="270">
        <v>1079</v>
      </c>
    </row>
    <row r="10" spans="1:8" ht="9" customHeight="1" x14ac:dyDescent="0.15">
      <c r="A10" s="474">
        <v>2014</v>
      </c>
      <c r="B10" s="475">
        <f>C10+D10</f>
        <v>996801</v>
      </c>
      <c r="C10" s="476">
        <v>738323</v>
      </c>
      <c r="D10" s="476">
        <v>258478</v>
      </c>
      <c r="E10" s="477">
        <v>1773</v>
      </c>
      <c r="F10" s="478">
        <v>1970</v>
      </c>
      <c r="G10" s="478">
        <v>1200</v>
      </c>
    </row>
    <row r="11" spans="1:8" ht="6.95" customHeight="1" x14ac:dyDescent="0.2">
      <c r="A11" s="313" t="s">
        <v>872</v>
      </c>
    </row>
    <row r="12" spans="1:8" ht="6.95" customHeight="1" x14ac:dyDescent="0.2">
      <c r="A12" s="313" t="s">
        <v>916</v>
      </c>
    </row>
    <row r="13" spans="1:8" ht="8.65" customHeight="1" x14ac:dyDescent="0.2">
      <c r="A13" s="70" t="s">
        <v>719</v>
      </c>
    </row>
    <row r="14" spans="1:8" ht="9.4" customHeight="1" x14ac:dyDescent="0.2"/>
    <row r="15" spans="1:8" ht="9.4" customHeight="1" x14ac:dyDescent="0.2"/>
    <row r="16" spans="1:8" ht="9.4" customHeight="1" x14ac:dyDescent="0.2">
      <c r="H16" s="28"/>
    </row>
    <row r="17" spans="1:4" ht="9.4" customHeight="1" x14ac:dyDescent="0.2"/>
    <row r="18" spans="1:4" ht="9.4" customHeight="1" x14ac:dyDescent="0.2"/>
    <row r="19" spans="1:4" ht="9.4" customHeight="1" x14ac:dyDescent="0.2"/>
    <row r="20" spans="1:4" ht="9.4" customHeight="1" x14ac:dyDescent="0.2"/>
    <row r="21" spans="1:4" ht="9.4" customHeight="1" x14ac:dyDescent="0.2"/>
    <row r="22" spans="1:4" ht="8.1" customHeight="1" x14ac:dyDescent="0.2"/>
    <row r="23" spans="1:4" ht="6.95" customHeight="1" x14ac:dyDescent="0.2">
      <c r="A23" s="313" t="s">
        <v>934</v>
      </c>
    </row>
    <row r="24" spans="1:4" ht="9.4" customHeight="1" x14ac:dyDescent="0.2">
      <c r="D24" s="32"/>
    </row>
    <row r="25" spans="1:4" ht="8.1" customHeight="1" x14ac:dyDescent="0.2"/>
  </sheetData>
  <mergeCells count="3">
    <mergeCell ref="A4:A5"/>
    <mergeCell ref="B4:D4"/>
    <mergeCell ref="E4:G4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200" zoomScaleNormal="200" workbookViewId="0">
      <selection activeCell="A25" sqref="A25"/>
    </sheetView>
  </sheetViews>
  <sheetFormatPr defaultColWidth="9.140625" defaultRowHeight="9" customHeight="1" x14ac:dyDescent="0.15"/>
  <cols>
    <col min="1" max="1" width="10.140625" style="37" customWidth="1"/>
    <col min="2" max="5" width="12.28515625" style="37" customWidth="1"/>
    <col min="6" max="16384" width="9.140625" style="37"/>
  </cols>
  <sheetData>
    <row r="1" spans="1:6" ht="9" customHeight="1" x14ac:dyDescent="0.15">
      <c r="A1" s="61" t="s">
        <v>1066</v>
      </c>
      <c r="B1" s="25"/>
      <c r="C1" s="25"/>
      <c r="D1" s="25"/>
      <c r="E1" s="25"/>
      <c r="F1" s="90"/>
    </row>
    <row r="2" spans="1:6" ht="12.95" customHeight="1" x14ac:dyDescent="0.15">
      <c r="A2" s="703" t="s">
        <v>220</v>
      </c>
      <c r="B2" s="704" t="s">
        <v>639</v>
      </c>
      <c r="C2" s="704"/>
      <c r="D2" s="704"/>
      <c r="E2" s="705"/>
    </row>
    <row r="3" spans="1:6" ht="12.95" customHeight="1" x14ac:dyDescent="0.15">
      <c r="A3" s="703"/>
      <c r="B3" s="704" t="s">
        <v>326</v>
      </c>
      <c r="C3" s="704" t="s">
        <v>557</v>
      </c>
      <c r="D3" s="704"/>
      <c r="E3" s="705" t="s">
        <v>558</v>
      </c>
    </row>
    <row r="4" spans="1:6" ht="12.95" customHeight="1" x14ac:dyDescent="0.15">
      <c r="A4" s="703"/>
      <c r="B4" s="704"/>
      <c r="C4" s="479" t="s">
        <v>223</v>
      </c>
      <c r="D4" s="480" t="s">
        <v>640</v>
      </c>
      <c r="E4" s="705"/>
    </row>
    <row r="5" spans="1:6" ht="9" customHeight="1" x14ac:dyDescent="0.15">
      <c r="A5" s="271">
        <v>2010</v>
      </c>
      <c r="B5" s="272">
        <f>C5+E5</f>
        <v>842884</v>
      </c>
      <c r="C5" s="274">
        <v>169995</v>
      </c>
      <c r="D5" s="274">
        <v>132740</v>
      </c>
      <c r="E5" s="274">
        <v>672889</v>
      </c>
    </row>
    <row r="6" spans="1:6" ht="9" customHeight="1" x14ac:dyDescent="0.15">
      <c r="A6" s="271">
        <v>2011</v>
      </c>
      <c r="B6" s="272">
        <f>C6+E6</f>
        <v>894176</v>
      </c>
      <c r="C6" s="274">
        <v>200239</v>
      </c>
      <c r="D6" s="274">
        <v>165714</v>
      </c>
      <c r="E6" s="274">
        <v>693937</v>
      </c>
    </row>
    <row r="7" spans="1:6" ht="9" customHeight="1" x14ac:dyDescent="0.15">
      <c r="A7" s="271">
        <v>2012</v>
      </c>
      <c r="B7" s="272">
        <f>C7+E7</f>
        <v>920616</v>
      </c>
      <c r="C7" s="274">
        <v>242509</v>
      </c>
      <c r="D7" s="274">
        <v>214847</v>
      </c>
      <c r="E7" s="274">
        <v>678107</v>
      </c>
    </row>
    <row r="8" spans="1:6" ht="9" customHeight="1" x14ac:dyDescent="0.15">
      <c r="A8" s="271">
        <v>2013</v>
      </c>
      <c r="B8" s="272">
        <f>C8+E8</f>
        <v>965536</v>
      </c>
      <c r="C8" s="274">
        <v>286313</v>
      </c>
      <c r="D8" s="274">
        <v>246973</v>
      </c>
      <c r="E8" s="274">
        <v>679223</v>
      </c>
    </row>
    <row r="9" spans="1:6" ht="9" customHeight="1" x14ac:dyDescent="0.15">
      <c r="A9" s="481">
        <v>2014</v>
      </c>
      <c r="B9" s="482">
        <f>C9+E9</f>
        <v>992614</v>
      </c>
      <c r="C9" s="483">
        <v>305137</v>
      </c>
      <c r="D9" s="483">
        <v>253683</v>
      </c>
      <c r="E9" s="483">
        <v>687477</v>
      </c>
    </row>
    <row r="10" spans="1:6" s="25" customFormat="1" ht="6.95" customHeight="1" x14ac:dyDescent="0.2">
      <c r="A10" s="313" t="s">
        <v>872</v>
      </c>
    </row>
    <row r="11" spans="1:6" s="25" customFormat="1" ht="9" customHeight="1" x14ac:dyDescent="0.2">
      <c r="A11" s="313"/>
    </row>
    <row r="12" spans="1:6" ht="8.1" customHeight="1" x14ac:dyDescent="0.15">
      <c r="A12" s="40"/>
      <c r="B12" s="62"/>
      <c r="C12" s="62"/>
      <c r="D12" s="62"/>
      <c r="E12" s="62"/>
    </row>
    <row r="13" spans="1:6" ht="9" customHeight="1" x14ac:dyDescent="0.15">
      <c r="A13" s="61" t="s">
        <v>1067</v>
      </c>
      <c r="B13" s="25"/>
      <c r="C13" s="25"/>
      <c r="D13" s="25"/>
      <c r="E13" s="25"/>
      <c r="F13" s="90"/>
    </row>
    <row r="14" spans="1:6" ht="12.95" customHeight="1" x14ac:dyDescent="0.15">
      <c r="A14" s="703" t="s">
        <v>220</v>
      </c>
      <c r="B14" s="704" t="s">
        <v>641</v>
      </c>
      <c r="C14" s="704"/>
      <c r="D14" s="704"/>
      <c r="E14" s="705"/>
    </row>
    <row r="15" spans="1:6" ht="12.95" customHeight="1" x14ac:dyDescent="0.15">
      <c r="A15" s="703"/>
      <c r="B15" s="704" t="s">
        <v>326</v>
      </c>
      <c r="C15" s="704" t="s">
        <v>557</v>
      </c>
      <c r="D15" s="704"/>
      <c r="E15" s="705" t="s">
        <v>558</v>
      </c>
    </row>
    <row r="16" spans="1:6" ht="12.95" customHeight="1" x14ac:dyDescent="0.15">
      <c r="A16" s="703"/>
      <c r="B16" s="704"/>
      <c r="C16" s="479" t="s">
        <v>223</v>
      </c>
      <c r="D16" s="480" t="s">
        <v>640</v>
      </c>
      <c r="E16" s="705"/>
    </row>
    <row r="17" spans="1:5" ht="9" customHeight="1" x14ac:dyDescent="0.15">
      <c r="A17" s="271">
        <v>2010</v>
      </c>
      <c r="B17" s="272">
        <f>C17+E17</f>
        <v>3098428</v>
      </c>
      <c r="C17" s="273">
        <v>618019</v>
      </c>
      <c r="D17" s="274">
        <v>478904</v>
      </c>
      <c r="E17" s="274">
        <v>2480409</v>
      </c>
    </row>
    <row r="18" spans="1:5" ht="9" customHeight="1" x14ac:dyDescent="0.15">
      <c r="A18" s="271">
        <v>2011</v>
      </c>
      <c r="B18" s="272">
        <f>C18+E18</f>
        <v>3168723</v>
      </c>
      <c r="C18" s="274">
        <v>696229</v>
      </c>
      <c r="D18" s="274">
        <v>577693</v>
      </c>
      <c r="E18" s="274">
        <v>2472494</v>
      </c>
    </row>
    <row r="19" spans="1:5" ht="9" customHeight="1" x14ac:dyDescent="0.15">
      <c r="A19" s="271">
        <v>2012</v>
      </c>
      <c r="B19" s="272">
        <f>C19+E19</f>
        <v>3187472</v>
      </c>
      <c r="C19" s="274">
        <v>859990</v>
      </c>
      <c r="D19" s="274">
        <v>766396</v>
      </c>
      <c r="E19" s="274">
        <v>2327482</v>
      </c>
    </row>
    <row r="20" spans="1:5" ht="9" customHeight="1" x14ac:dyDescent="0.15">
      <c r="A20" s="271">
        <v>2013</v>
      </c>
      <c r="B20" s="272">
        <f>C20+E20</f>
        <v>3289458</v>
      </c>
      <c r="C20" s="274">
        <v>1023000</v>
      </c>
      <c r="D20" s="274">
        <v>879549</v>
      </c>
      <c r="E20" s="274">
        <v>2266458</v>
      </c>
    </row>
    <row r="21" spans="1:5" ht="9" customHeight="1" x14ac:dyDescent="0.15">
      <c r="A21" s="481">
        <v>2014</v>
      </c>
      <c r="B21" s="482">
        <f>C21+E21</f>
        <v>3311044</v>
      </c>
      <c r="C21" s="483">
        <v>1059005</v>
      </c>
      <c r="D21" s="483">
        <v>880709</v>
      </c>
      <c r="E21" s="483">
        <v>2252039</v>
      </c>
    </row>
    <row r="22" spans="1:5" s="25" customFormat="1" ht="6.95" customHeight="1" x14ac:dyDescent="0.2">
      <c r="A22" s="313" t="s">
        <v>872</v>
      </c>
    </row>
    <row r="23" spans="1:5" ht="9" customHeight="1" x14ac:dyDescent="0.15">
      <c r="B23" s="64"/>
    </row>
    <row r="25" spans="1:5" ht="9" customHeight="1" x14ac:dyDescent="0.15">
      <c r="B25" s="65"/>
    </row>
  </sheetData>
  <mergeCells count="10">
    <mergeCell ref="A2:A4"/>
    <mergeCell ref="B2:E2"/>
    <mergeCell ref="B3:B4"/>
    <mergeCell ref="C3:D3"/>
    <mergeCell ref="E3:E4"/>
    <mergeCell ref="A14:A16"/>
    <mergeCell ref="B14:E14"/>
    <mergeCell ref="B15:B16"/>
    <mergeCell ref="C15:D15"/>
    <mergeCell ref="E15:E16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zoomScale="200" zoomScaleNormal="200" workbookViewId="0">
      <selection activeCell="A25" sqref="A25"/>
    </sheetView>
  </sheetViews>
  <sheetFormatPr defaultColWidth="8.85546875" defaultRowHeight="9" customHeight="1" x14ac:dyDescent="0.15"/>
  <cols>
    <col min="1" max="1" width="12.140625" style="37" customWidth="1"/>
    <col min="2" max="2" width="14.5703125" style="37" customWidth="1"/>
    <col min="3" max="4" width="16.28515625" style="37" customWidth="1"/>
    <col min="5" max="16384" width="8.85546875" style="37"/>
  </cols>
  <sheetData>
    <row r="1" spans="1:4" ht="9" customHeight="1" x14ac:dyDescent="0.15">
      <c r="A1" s="328" t="s">
        <v>1068</v>
      </c>
      <c r="B1" s="25"/>
      <c r="C1" s="25"/>
      <c r="D1" s="25"/>
    </row>
    <row r="2" spans="1:4" ht="12.95" customHeight="1" x14ac:dyDescent="0.15">
      <c r="A2" s="703" t="s">
        <v>220</v>
      </c>
      <c r="B2" s="704" t="s">
        <v>642</v>
      </c>
      <c r="C2" s="704"/>
      <c r="D2" s="705"/>
    </row>
    <row r="3" spans="1:4" ht="12.95" customHeight="1" x14ac:dyDescent="0.15">
      <c r="A3" s="703"/>
      <c r="B3" s="479" t="s">
        <v>643</v>
      </c>
      <c r="C3" s="479" t="s">
        <v>527</v>
      </c>
      <c r="D3" s="484" t="s">
        <v>528</v>
      </c>
    </row>
    <row r="4" spans="1:4" ht="9" customHeight="1" x14ac:dyDescent="0.15">
      <c r="A4" s="271">
        <v>2010</v>
      </c>
      <c r="B4" s="275">
        <f>C4+D4</f>
        <v>842884</v>
      </c>
      <c r="C4" s="276">
        <v>654668</v>
      </c>
      <c r="D4" s="276">
        <v>188216</v>
      </c>
    </row>
    <row r="5" spans="1:4" ht="9" customHeight="1" x14ac:dyDescent="0.15">
      <c r="A5" s="271">
        <v>2011</v>
      </c>
      <c r="B5" s="275">
        <f>C5+D5</f>
        <v>894176</v>
      </c>
      <c r="C5" s="276">
        <v>770466</v>
      </c>
      <c r="D5" s="276">
        <v>123710</v>
      </c>
    </row>
    <row r="6" spans="1:4" ht="9" customHeight="1" x14ac:dyDescent="0.15">
      <c r="A6" s="271">
        <v>2012</v>
      </c>
      <c r="B6" s="275">
        <f>C6+D6</f>
        <v>920616</v>
      </c>
      <c r="C6" s="276">
        <v>778163</v>
      </c>
      <c r="D6" s="276">
        <v>142453</v>
      </c>
    </row>
    <row r="7" spans="1:4" ht="9" customHeight="1" x14ac:dyDescent="0.15">
      <c r="A7" s="271">
        <v>2013</v>
      </c>
      <c r="B7" s="275">
        <f>C7+D7</f>
        <v>965536</v>
      </c>
      <c r="C7" s="276">
        <v>849922</v>
      </c>
      <c r="D7" s="276">
        <v>115614</v>
      </c>
    </row>
    <row r="8" spans="1:4" ht="9" customHeight="1" x14ac:dyDescent="0.15">
      <c r="A8" s="481">
        <v>2014</v>
      </c>
      <c r="B8" s="485">
        <f>C8+D8</f>
        <v>992614</v>
      </c>
      <c r="C8" s="486">
        <v>869958</v>
      </c>
      <c r="D8" s="486">
        <v>122656</v>
      </c>
    </row>
    <row r="9" spans="1:4" s="25" customFormat="1" ht="6" customHeight="1" x14ac:dyDescent="0.2">
      <c r="A9" s="329" t="s">
        <v>872</v>
      </c>
    </row>
    <row r="10" spans="1:4" ht="9" customHeight="1" x14ac:dyDescent="0.15">
      <c r="A10" s="40"/>
      <c r="B10" s="62"/>
    </row>
    <row r="13" spans="1:4" ht="9" customHeight="1" x14ac:dyDescent="0.15">
      <c r="A13" s="61" t="s">
        <v>1069</v>
      </c>
      <c r="B13" s="25"/>
      <c r="C13" s="25"/>
      <c r="D13" s="25"/>
    </row>
    <row r="14" spans="1:4" ht="12.95" customHeight="1" x14ac:dyDescent="0.15">
      <c r="A14" s="703" t="s">
        <v>220</v>
      </c>
      <c r="B14" s="704" t="s">
        <v>644</v>
      </c>
      <c r="C14" s="704"/>
      <c r="D14" s="705"/>
    </row>
    <row r="15" spans="1:4" ht="12.95" customHeight="1" x14ac:dyDescent="0.15">
      <c r="A15" s="703"/>
      <c r="B15" s="479" t="s">
        <v>643</v>
      </c>
      <c r="C15" s="479" t="s">
        <v>557</v>
      </c>
      <c r="D15" s="484" t="s">
        <v>558</v>
      </c>
    </row>
    <row r="16" spans="1:4" ht="9" customHeight="1" x14ac:dyDescent="0.15">
      <c r="A16" s="271">
        <v>2010</v>
      </c>
      <c r="B16" s="275">
        <f>C16+D16</f>
        <v>842882</v>
      </c>
      <c r="C16" s="277">
        <v>789277</v>
      </c>
      <c r="D16" s="276">
        <v>53605</v>
      </c>
    </row>
    <row r="17" spans="1:6" ht="9" customHeight="1" x14ac:dyDescent="0.15">
      <c r="A17" s="271">
        <v>2011</v>
      </c>
      <c r="B17" s="275">
        <f>C17+D17</f>
        <v>894176</v>
      </c>
      <c r="C17" s="277">
        <v>840092</v>
      </c>
      <c r="D17" s="276">
        <v>54084</v>
      </c>
    </row>
    <row r="18" spans="1:6" ht="9" customHeight="1" x14ac:dyDescent="0.15">
      <c r="A18" s="271">
        <v>2012</v>
      </c>
      <c r="B18" s="275">
        <f>C18+D18</f>
        <v>920616</v>
      </c>
      <c r="C18" s="277">
        <v>868814</v>
      </c>
      <c r="D18" s="276">
        <v>51802</v>
      </c>
    </row>
    <row r="19" spans="1:6" ht="9" customHeight="1" x14ac:dyDescent="0.15">
      <c r="A19" s="271">
        <v>2013</v>
      </c>
      <c r="B19" s="275">
        <f>C19+D19</f>
        <v>965536</v>
      </c>
      <c r="C19" s="277">
        <v>917107</v>
      </c>
      <c r="D19" s="276">
        <v>48429</v>
      </c>
    </row>
    <row r="20" spans="1:6" ht="9" customHeight="1" x14ac:dyDescent="0.15">
      <c r="A20" s="481">
        <v>2014</v>
      </c>
      <c r="B20" s="485">
        <f>C20+D20</f>
        <v>992614</v>
      </c>
      <c r="C20" s="488">
        <v>944746</v>
      </c>
      <c r="D20" s="488">
        <v>47868</v>
      </c>
    </row>
    <row r="21" spans="1:6" s="25" customFormat="1" ht="6" customHeight="1" x14ac:dyDescent="0.2">
      <c r="A21" s="313" t="s">
        <v>872</v>
      </c>
    </row>
    <row r="22" spans="1:6" s="25" customFormat="1" ht="6" customHeight="1" x14ac:dyDescent="0.2">
      <c r="A22" s="313"/>
    </row>
    <row r="23" spans="1:6" ht="9" customHeight="1" x14ac:dyDescent="0.15">
      <c r="A23" s="63"/>
      <c r="B23" s="62"/>
    </row>
    <row r="24" spans="1:6" ht="9" customHeight="1" x14ac:dyDescent="0.15">
      <c r="A24" s="61" t="s">
        <v>1070</v>
      </c>
      <c r="B24" s="25"/>
      <c r="C24" s="25"/>
      <c r="D24" s="25"/>
      <c r="E24" s="90"/>
      <c r="F24" s="90"/>
    </row>
    <row r="25" spans="1:6" ht="12.95" customHeight="1" x14ac:dyDescent="0.15">
      <c r="A25" s="703" t="s">
        <v>220</v>
      </c>
      <c r="B25" s="704" t="s">
        <v>645</v>
      </c>
      <c r="C25" s="704"/>
      <c r="D25" s="705"/>
    </row>
    <row r="26" spans="1:6" ht="12.95" customHeight="1" x14ac:dyDescent="0.15">
      <c r="A26" s="703"/>
      <c r="B26" s="479" t="s">
        <v>643</v>
      </c>
      <c r="C26" s="479" t="s">
        <v>557</v>
      </c>
      <c r="D26" s="484" t="s">
        <v>558</v>
      </c>
    </row>
    <row r="27" spans="1:6" ht="9" customHeight="1" x14ac:dyDescent="0.15">
      <c r="A27" s="271">
        <v>2010</v>
      </c>
      <c r="B27" s="275">
        <f>C27+D27</f>
        <v>842884</v>
      </c>
      <c r="C27" s="278">
        <v>833428</v>
      </c>
      <c r="D27" s="276">
        <v>9456</v>
      </c>
    </row>
    <row r="28" spans="1:6" ht="9" customHeight="1" x14ac:dyDescent="0.15">
      <c r="A28" s="271">
        <v>2011</v>
      </c>
      <c r="B28" s="275">
        <f>C28+D28</f>
        <v>894176</v>
      </c>
      <c r="C28" s="278">
        <v>892451</v>
      </c>
      <c r="D28" s="276">
        <v>1725</v>
      </c>
    </row>
    <row r="29" spans="1:6" ht="9" customHeight="1" x14ac:dyDescent="0.15">
      <c r="A29" s="271">
        <v>2012</v>
      </c>
      <c r="B29" s="275">
        <f>C29+D29</f>
        <v>920616</v>
      </c>
      <c r="C29" s="278">
        <v>919440</v>
      </c>
      <c r="D29" s="276">
        <v>1176</v>
      </c>
    </row>
    <row r="30" spans="1:6" ht="9" customHeight="1" x14ac:dyDescent="0.15">
      <c r="A30" s="271">
        <v>2013</v>
      </c>
      <c r="B30" s="275">
        <f>C30+D30</f>
        <v>965536</v>
      </c>
      <c r="C30" s="278">
        <v>961902</v>
      </c>
      <c r="D30" s="276">
        <v>3634</v>
      </c>
    </row>
    <row r="31" spans="1:6" ht="9" customHeight="1" x14ac:dyDescent="0.15">
      <c r="A31" s="481">
        <v>2014</v>
      </c>
      <c r="B31" s="485">
        <f>C31+D31</f>
        <v>992614</v>
      </c>
      <c r="C31" s="487">
        <v>988425</v>
      </c>
      <c r="D31" s="486">
        <v>4189</v>
      </c>
    </row>
    <row r="32" spans="1:6" s="25" customFormat="1" ht="6.95" customHeight="1" x14ac:dyDescent="0.2">
      <c r="A32" s="313" t="s">
        <v>872</v>
      </c>
    </row>
    <row r="33" spans="1:6" ht="9" customHeight="1" x14ac:dyDescent="0.15">
      <c r="A33" s="40"/>
      <c r="B33" s="62"/>
    </row>
    <row r="36" spans="1:6" ht="9" customHeight="1" x14ac:dyDescent="0.15">
      <c r="A36" s="61" t="s">
        <v>1071</v>
      </c>
      <c r="B36" s="25"/>
      <c r="C36" s="25"/>
      <c r="D36" s="25"/>
      <c r="E36" s="90"/>
      <c r="F36" s="90"/>
    </row>
    <row r="37" spans="1:6" ht="12.95" customHeight="1" x14ac:dyDescent="0.15">
      <c r="A37" s="703" t="s">
        <v>220</v>
      </c>
      <c r="B37" s="704" t="s">
        <v>646</v>
      </c>
      <c r="C37" s="704"/>
      <c r="D37" s="705"/>
    </row>
    <row r="38" spans="1:6" ht="12.95" customHeight="1" x14ac:dyDescent="0.15">
      <c r="A38" s="703"/>
      <c r="B38" s="479" t="s">
        <v>643</v>
      </c>
      <c r="C38" s="479" t="s">
        <v>557</v>
      </c>
      <c r="D38" s="484" t="s">
        <v>558</v>
      </c>
    </row>
    <row r="39" spans="1:6" ht="9" customHeight="1" x14ac:dyDescent="0.15">
      <c r="A39" s="271">
        <v>2010</v>
      </c>
      <c r="B39" s="275">
        <f>C39+D39</f>
        <v>842884</v>
      </c>
      <c r="C39" s="276">
        <v>666607</v>
      </c>
      <c r="D39" s="276">
        <v>176277</v>
      </c>
    </row>
    <row r="40" spans="1:6" ht="9" customHeight="1" x14ac:dyDescent="0.15">
      <c r="A40" s="271">
        <v>2011</v>
      </c>
      <c r="B40" s="275">
        <f>C40+D40</f>
        <v>894176</v>
      </c>
      <c r="C40" s="276">
        <v>734219</v>
      </c>
      <c r="D40" s="276">
        <v>159957</v>
      </c>
    </row>
    <row r="41" spans="1:6" ht="9" customHeight="1" x14ac:dyDescent="0.15">
      <c r="A41" s="271">
        <v>2012</v>
      </c>
      <c r="B41" s="275">
        <f>C41+D41</f>
        <v>920616</v>
      </c>
      <c r="C41" s="276">
        <v>798761</v>
      </c>
      <c r="D41" s="276">
        <v>121855</v>
      </c>
    </row>
    <row r="42" spans="1:6" ht="9" customHeight="1" x14ac:dyDescent="0.15">
      <c r="A42" s="271">
        <v>2013</v>
      </c>
      <c r="B42" s="275">
        <f>C42+D42</f>
        <v>965536</v>
      </c>
      <c r="C42" s="276">
        <v>831755</v>
      </c>
      <c r="D42" s="276">
        <v>133781</v>
      </c>
    </row>
    <row r="43" spans="1:6" ht="9" customHeight="1" x14ac:dyDescent="0.15">
      <c r="A43" s="481">
        <v>2014</v>
      </c>
      <c r="B43" s="485">
        <f>C43+D43</f>
        <v>992614</v>
      </c>
      <c r="C43" s="486">
        <v>896283</v>
      </c>
      <c r="D43" s="486">
        <v>96331</v>
      </c>
    </row>
    <row r="44" spans="1:6" s="25" customFormat="1" ht="6.95" customHeight="1" x14ac:dyDescent="0.2">
      <c r="A44" s="313" t="s">
        <v>872</v>
      </c>
    </row>
  </sheetData>
  <mergeCells count="8">
    <mergeCell ref="B2:D2"/>
    <mergeCell ref="A2:A3"/>
    <mergeCell ref="A37:A38"/>
    <mergeCell ref="B37:D37"/>
    <mergeCell ref="A14:A15"/>
    <mergeCell ref="B14:D14"/>
    <mergeCell ref="A25:A26"/>
    <mergeCell ref="B25:D25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topLeftCell="A7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8.7109375" style="25" customWidth="1"/>
    <col min="2" max="3" width="20.28515625" style="25" customWidth="1"/>
    <col min="4" max="4" width="10.42578125" style="25" customWidth="1"/>
    <col min="5" max="16384" width="9.140625" style="25"/>
  </cols>
  <sheetData>
    <row r="1" spans="1:5" ht="18" customHeight="1" x14ac:dyDescent="0.2">
      <c r="A1" s="706" t="s">
        <v>530</v>
      </c>
      <c r="B1" s="706"/>
      <c r="C1" s="706"/>
    </row>
    <row r="2" spans="1:5" ht="9" customHeight="1" x14ac:dyDescent="0.2">
      <c r="A2" s="54"/>
    </row>
    <row r="3" spans="1:5" ht="9" customHeight="1" x14ac:dyDescent="0.2">
      <c r="A3" s="55" t="s">
        <v>142</v>
      </c>
      <c r="D3" s="171"/>
    </row>
    <row r="4" spans="1:5" ht="9" customHeight="1" x14ac:dyDescent="0.2">
      <c r="A4" s="27" t="s">
        <v>836</v>
      </c>
    </row>
    <row r="5" spans="1:5" ht="9" customHeight="1" x14ac:dyDescent="0.2">
      <c r="A5" s="29"/>
    </row>
    <row r="6" spans="1:5" ht="9" customHeight="1" x14ac:dyDescent="0.2">
      <c r="A6" s="27" t="s">
        <v>1072</v>
      </c>
      <c r="E6" s="90"/>
    </row>
    <row r="7" spans="1:5" ht="9" customHeight="1" x14ac:dyDescent="0.2">
      <c r="A7" s="50" t="s">
        <v>1042</v>
      </c>
      <c r="B7" s="53"/>
      <c r="C7" s="53"/>
    </row>
    <row r="8" spans="1:5" ht="12.95" customHeight="1" x14ac:dyDescent="0.2">
      <c r="A8" s="489" t="s">
        <v>143</v>
      </c>
      <c r="B8" s="490">
        <v>2013</v>
      </c>
      <c r="C8" s="491">
        <v>2014</v>
      </c>
      <c r="D8" s="60"/>
    </row>
    <row r="9" spans="1:5" s="26" customFormat="1" ht="9" customHeight="1" x14ac:dyDescent="0.15">
      <c r="A9" s="247" t="s">
        <v>757</v>
      </c>
      <c r="B9" s="279">
        <v>71.489049549277027</v>
      </c>
      <c r="C9" s="279">
        <v>71.66737823211065</v>
      </c>
      <c r="D9" s="56"/>
    </row>
    <row r="10" spans="1:5" s="26" customFormat="1" ht="9" customHeight="1" x14ac:dyDescent="0.15">
      <c r="A10" s="247" t="s">
        <v>758</v>
      </c>
      <c r="B10" s="279">
        <v>2.0423452330147405</v>
      </c>
      <c r="C10" s="280">
        <v>1.9911007228244315</v>
      </c>
      <c r="D10" s="57"/>
    </row>
    <row r="11" spans="1:5" s="26" customFormat="1" ht="9" customHeight="1" x14ac:dyDescent="0.15">
      <c r="A11" s="247" t="s">
        <v>765</v>
      </c>
      <c r="B11" s="279">
        <v>17.919771216337189</v>
      </c>
      <c r="C11" s="280">
        <v>17.427487087153995</v>
      </c>
      <c r="D11" s="58"/>
    </row>
    <row r="12" spans="1:5" s="26" customFormat="1" ht="9" customHeight="1" x14ac:dyDescent="0.15">
      <c r="A12" s="247" t="s">
        <v>759</v>
      </c>
      <c r="B12" s="279">
        <v>5.8286462817538531</v>
      </c>
      <c r="C12" s="279" t="s">
        <v>76</v>
      </c>
      <c r="D12" s="295"/>
    </row>
    <row r="13" spans="1:5" s="26" customFormat="1" ht="9" customHeight="1" x14ac:dyDescent="0.15">
      <c r="A13" s="247" t="s">
        <v>760</v>
      </c>
      <c r="B13" s="279">
        <v>16.213229690595945</v>
      </c>
      <c r="C13" s="279" t="s">
        <v>76</v>
      </c>
      <c r="D13" s="295"/>
    </row>
    <row r="14" spans="1:5" s="26" customFormat="1" ht="9" customHeight="1" x14ac:dyDescent="0.15">
      <c r="A14" s="247" t="s">
        <v>761</v>
      </c>
      <c r="B14" s="280">
        <v>9.9698241829238388</v>
      </c>
      <c r="C14" s="280">
        <v>11.627152111876006</v>
      </c>
      <c r="D14" s="59"/>
    </row>
    <row r="15" spans="1:5" s="26" customFormat="1" ht="9" customHeight="1" x14ac:dyDescent="0.15">
      <c r="A15" s="492" t="s">
        <v>762</v>
      </c>
      <c r="B15" s="493">
        <v>4.3549707636296073</v>
      </c>
      <c r="C15" s="493">
        <v>4.1074509159615546</v>
      </c>
      <c r="D15" s="59"/>
    </row>
    <row r="16" spans="1:5" ht="6.95" customHeight="1" x14ac:dyDescent="0.2">
      <c r="A16" s="313" t="s">
        <v>917</v>
      </c>
      <c r="C16" s="53"/>
    </row>
    <row r="17" spans="1:5" ht="6.95" customHeight="1" x14ac:dyDescent="0.2">
      <c r="A17" s="313" t="s">
        <v>918</v>
      </c>
    </row>
    <row r="18" spans="1:5" ht="6.95" customHeight="1" x14ac:dyDescent="0.2">
      <c r="A18" s="313" t="s">
        <v>930</v>
      </c>
    </row>
    <row r="19" spans="1:5" ht="9" customHeight="1" x14ac:dyDescent="0.2">
      <c r="A19" s="31"/>
    </row>
    <row r="20" spans="1:5" ht="9" customHeight="1" x14ac:dyDescent="0.2">
      <c r="A20" s="31"/>
    </row>
    <row r="21" spans="1:5" ht="9" customHeight="1" x14ac:dyDescent="0.2">
      <c r="A21" s="31"/>
    </row>
    <row r="24" spans="1:5" ht="9" customHeight="1" x14ac:dyDescent="0.2">
      <c r="A24" s="27" t="s">
        <v>1073</v>
      </c>
      <c r="E24" s="90"/>
    </row>
    <row r="25" spans="1:5" ht="9" customHeight="1" x14ac:dyDescent="0.2">
      <c r="A25" s="330" t="s">
        <v>1043</v>
      </c>
    </row>
    <row r="26" spans="1:5" ht="12.95" customHeight="1" x14ac:dyDescent="0.2">
      <c r="A26" s="707" t="s">
        <v>343</v>
      </c>
      <c r="B26" s="708" t="s">
        <v>441</v>
      </c>
      <c r="C26" s="709"/>
    </row>
    <row r="27" spans="1:5" ht="12.95" customHeight="1" x14ac:dyDescent="0.2">
      <c r="A27" s="707"/>
      <c r="B27" s="490">
        <v>2013</v>
      </c>
      <c r="C27" s="491">
        <v>2014</v>
      </c>
    </row>
    <row r="28" spans="1:5" ht="9" customHeight="1" x14ac:dyDescent="0.15">
      <c r="A28" s="549" t="s">
        <v>15</v>
      </c>
      <c r="B28" s="550">
        <v>21.647721109073039</v>
      </c>
      <c r="C28" s="550">
        <v>21.971092500856628</v>
      </c>
    </row>
    <row r="29" spans="1:5" ht="9" customHeight="1" x14ac:dyDescent="0.15">
      <c r="A29" s="247" t="s">
        <v>144</v>
      </c>
      <c r="B29" s="282">
        <v>23.272617476055387</v>
      </c>
      <c r="C29" s="282">
        <v>23.586802560072396</v>
      </c>
    </row>
    <row r="30" spans="1:5" ht="9" customHeight="1" x14ac:dyDescent="0.15">
      <c r="A30" s="247" t="s">
        <v>145</v>
      </c>
      <c r="B30" s="282">
        <v>20.207188973369529</v>
      </c>
      <c r="C30" s="282">
        <v>20.497519868383268</v>
      </c>
    </row>
    <row r="31" spans="1:5" ht="9" customHeight="1" x14ac:dyDescent="0.15">
      <c r="A31" s="233" t="s">
        <v>146</v>
      </c>
      <c r="B31" s="281">
        <v>16.346024569355528</v>
      </c>
      <c r="C31" s="281">
        <v>18.163692669063593</v>
      </c>
    </row>
    <row r="32" spans="1:5" ht="9" customHeight="1" x14ac:dyDescent="0.15">
      <c r="A32" s="247" t="s">
        <v>144</v>
      </c>
      <c r="B32" s="282">
        <v>16.352326523702175</v>
      </c>
      <c r="C32" s="282">
        <v>18.706819341173926</v>
      </c>
    </row>
    <row r="33" spans="1:3" ht="9" customHeight="1" x14ac:dyDescent="0.15">
      <c r="A33" s="247" t="s">
        <v>145</v>
      </c>
      <c r="B33" s="282">
        <v>16.340748059809766</v>
      </c>
      <c r="C33" s="282">
        <v>17.679481590771914</v>
      </c>
    </row>
    <row r="34" spans="1:3" ht="9" customHeight="1" x14ac:dyDescent="0.15">
      <c r="A34" s="233" t="s">
        <v>147</v>
      </c>
      <c r="B34" s="281">
        <v>35.772733730529374</v>
      </c>
      <c r="C34" s="281">
        <v>32.100541351566058</v>
      </c>
    </row>
    <row r="35" spans="1:3" ht="9" customHeight="1" x14ac:dyDescent="0.15">
      <c r="A35" s="247" t="s">
        <v>144</v>
      </c>
      <c r="B35" s="282">
        <v>39.819271191435028</v>
      </c>
      <c r="C35" s="282">
        <v>36.022320198401765</v>
      </c>
    </row>
    <row r="36" spans="1:3" ht="9" customHeight="1" x14ac:dyDescent="0.15">
      <c r="A36" s="494" t="s">
        <v>145</v>
      </c>
      <c r="B36" s="495">
        <v>31.598114626993993</v>
      </c>
      <c r="C36" s="495">
        <v>28.301109341040391</v>
      </c>
    </row>
    <row r="37" spans="1:3" ht="6.95" customHeight="1" x14ac:dyDescent="0.2">
      <c r="A37" s="329" t="s">
        <v>871</v>
      </c>
      <c r="B37" s="53"/>
    </row>
  </sheetData>
  <mergeCells count="3">
    <mergeCell ref="A1:C1"/>
    <mergeCell ref="A26:A27"/>
    <mergeCell ref="B26:C26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zoomScale="200" zoomScaleNormal="200" workbookViewId="0">
      <selection activeCell="A25" sqref="A25"/>
    </sheetView>
  </sheetViews>
  <sheetFormatPr defaultColWidth="4.7109375" defaultRowHeight="9" customHeight="1" x14ac:dyDescent="0.2"/>
  <cols>
    <col min="1" max="1" width="12.28515625" style="25" customWidth="1"/>
    <col min="2" max="7" width="7.85546875" style="25" customWidth="1"/>
    <col min="8" max="16384" width="4.7109375" style="25"/>
  </cols>
  <sheetData>
    <row r="1" spans="1:12" ht="9" customHeight="1" x14ac:dyDescent="0.2">
      <c r="A1" s="27" t="s">
        <v>961</v>
      </c>
      <c r="E1" s="90"/>
      <c r="F1" s="90"/>
      <c r="G1" s="90"/>
      <c r="H1" s="90"/>
    </row>
    <row r="2" spans="1:12" ht="9" customHeight="1" x14ac:dyDescent="0.2">
      <c r="A2" s="50" t="s">
        <v>1043</v>
      </c>
      <c r="B2" s="53"/>
      <c r="C2" s="53"/>
      <c r="D2" s="53"/>
    </row>
    <row r="3" spans="1:12" ht="12.95" customHeight="1" x14ac:dyDescent="0.2">
      <c r="A3" s="707" t="s">
        <v>151</v>
      </c>
      <c r="B3" s="708" t="s">
        <v>15</v>
      </c>
      <c r="C3" s="708"/>
      <c r="D3" s="708" t="s">
        <v>555</v>
      </c>
      <c r="E3" s="708"/>
      <c r="F3" s="708" t="s">
        <v>556</v>
      </c>
      <c r="G3" s="709"/>
    </row>
    <row r="4" spans="1:12" ht="12.95" customHeight="1" x14ac:dyDescent="0.2">
      <c r="A4" s="707"/>
      <c r="B4" s="490">
        <v>2013</v>
      </c>
      <c r="C4" s="490">
        <v>2014</v>
      </c>
      <c r="D4" s="490">
        <v>2013</v>
      </c>
      <c r="E4" s="490">
        <v>2014</v>
      </c>
      <c r="F4" s="490">
        <v>2013</v>
      </c>
      <c r="G4" s="491">
        <v>2014</v>
      </c>
    </row>
    <row r="5" spans="1:12" s="26" customFormat="1" ht="9" customHeight="1" x14ac:dyDescent="0.15">
      <c r="A5" s="551" t="s">
        <v>223</v>
      </c>
      <c r="B5" s="574">
        <v>100</v>
      </c>
      <c r="C5" s="574">
        <v>100</v>
      </c>
      <c r="D5" s="574">
        <v>79.14</v>
      </c>
      <c r="E5" s="574">
        <v>75.2</v>
      </c>
      <c r="F5" s="574">
        <v>20.86</v>
      </c>
      <c r="G5" s="574">
        <v>24.8</v>
      </c>
    </row>
    <row r="6" spans="1:12" s="26" customFormat="1" ht="9" customHeight="1" x14ac:dyDescent="0.15">
      <c r="A6" s="283" t="s">
        <v>700</v>
      </c>
      <c r="B6" s="575">
        <v>4.0199999999999996</v>
      </c>
      <c r="C6" s="575">
        <f>'[2]Tabela 3.4'!B14/'[2]Tabela 3.4'!B$9*100</f>
        <v>3.6253330544440168</v>
      </c>
      <c r="D6" s="575">
        <v>1.92</v>
      </c>
      <c r="E6" s="575">
        <v>2.7274792805311576</v>
      </c>
      <c r="F6" s="575">
        <v>2.1</v>
      </c>
      <c r="G6" s="575">
        <v>0.89785377391285848</v>
      </c>
      <c r="J6" s="293"/>
      <c r="K6" s="293"/>
      <c r="L6" s="294"/>
    </row>
    <row r="7" spans="1:12" s="26" customFormat="1" ht="9" customHeight="1" x14ac:dyDescent="0.15">
      <c r="A7" s="283" t="s">
        <v>691</v>
      </c>
      <c r="B7" s="575">
        <v>2.91</v>
      </c>
      <c r="C7" s="575">
        <f>'[2]Tabela 3.4'!B15/'[2]Tabela 3.4'!B$9*100</f>
        <v>3.3332812044890754</v>
      </c>
      <c r="D7" s="575">
        <v>1.69</v>
      </c>
      <c r="E7" s="575">
        <v>2.5077572970249946</v>
      </c>
      <c r="F7" s="575">
        <v>1.22</v>
      </c>
      <c r="G7" s="575">
        <v>0.82552390746408055</v>
      </c>
      <c r="J7" s="293"/>
      <c r="K7" s="293"/>
      <c r="L7" s="294"/>
    </row>
    <row r="8" spans="1:12" s="26" customFormat="1" ht="9" customHeight="1" x14ac:dyDescent="0.15">
      <c r="A8" s="283" t="s">
        <v>701</v>
      </c>
      <c r="B8" s="575">
        <v>9.27</v>
      </c>
      <c r="C8" s="575">
        <f>'[2]Tabela 3.4'!B16/'[2]Tabela 3.4'!B$9*100</f>
        <v>9.7672186459663024</v>
      </c>
      <c r="D8" s="575">
        <v>6.99</v>
      </c>
      <c r="E8" s="575">
        <v>7.3482590661939025</v>
      </c>
      <c r="F8" s="575">
        <v>2.27</v>
      </c>
      <c r="G8" s="575">
        <v>2.4189595797723986</v>
      </c>
      <c r="J8" s="293"/>
      <c r="K8" s="293"/>
      <c r="L8" s="294"/>
    </row>
    <row r="9" spans="1:12" s="26" customFormat="1" ht="9" customHeight="1" x14ac:dyDescent="0.15">
      <c r="A9" s="283" t="s">
        <v>702</v>
      </c>
      <c r="B9" s="575">
        <v>16.84</v>
      </c>
      <c r="C9" s="575">
        <f>'[2]Tabela 3.4'!B17/'[2]Tabela 3.4'!B$9*100</f>
        <v>16.492621487900568</v>
      </c>
      <c r="D9" s="575">
        <v>14.05</v>
      </c>
      <c r="E9" s="575">
        <v>12.408041610066752</v>
      </c>
      <c r="F9" s="575">
        <v>2.8</v>
      </c>
      <c r="G9" s="575">
        <v>4.0845798778338134</v>
      </c>
      <c r="J9" s="293"/>
      <c r="K9" s="293"/>
      <c r="L9" s="294"/>
    </row>
    <row r="10" spans="1:12" s="26" customFormat="1" ht="9" customHeight="1" x14ac:dyDescent="0.15">
      <c r="A10" s="283" t="s">
        <v>703</v>
      </c>
      <c r="B10" s="575">
        <v>12.53</v>
      </c>
      <c r="C10" s="575">
        <f>'[2]Tabela 3.4'!B18/'[2]Tabela 3.4'!B$9*100</f>
        <v>11.812461269897742</v>
      </c>
      <c r="D10" s="575">
        <v>11.01</v>
      </c>
      <c r="E10" s="575">
        <v>8.8869747639403762</v>
      </c>
      <c r="F10" s="575">
        <v>1.51</v>
      </c>
      <c r="G10" s="575">
        <v>2.9254865059573638</v>
      </c>
      <c r="J10" s="293"/>
      <c r="K10" s="293"/>
      <c r="L10" s="294"/>
    </row>
    <row r="11" spans="1:12" s="26" customFormat="1" ht="9" customHeight="1" x14ac:dyDescent="0.15">
      <c r="A11" s="283" t="s">
        <v>704</v>
      </c>
      <c r="B11" s="575">
        <v>13.23</v>
      </c>
      <c r="C11" s="575">
        <f>'[2]Tabela 3.4'!B19/'[2]Tabela 3.4'!B$9*100</f>
        <v>12.514930026800741</v>
      </c>
      <c r="D11" s="575">
        <v>11.83</v>
      </c>
      <c r="E11" s="575">
        <v>9.4154693742010167</v>
      </c>
      <c r="F11" s="575">
        <v>1.4</v>
      </c>
      <c r="G11" s="575">
        <v>3.0994606525997224</v>
      </c>
      <c r="J11" s="293"/>
      <c r="K11" s="293"/>
      <c r="L11" s="294"/>
    </row>
    <row r="12" spans="1:12" s="26" customFormat="1" ht="9" customHeight="1" x14ac:dyDescent="0.15">
      <c r="A12" s="283" t="s">
        <v>705</v>
      </c>
      <c r="B12" s="575">
        <v>11.6</v>
      </c>
      <c r="C12" s="575">
        <f>'[2]Tabela 3.4'!B20/'[2]Tabela 3.4'!B$9*100</f>
        <v>11.812265786731777</v>
      </c>
      <c r="D12" s="575">
        <v>10.66</v>
      </c>
      <c r="E12" s="575">
        <v>8.8868276943396367</v>
      </c>
      <c r="F12" s="575">
        <v>0.93</v>
      </c>
      <c r="G12" s="575">
        <v>2.9254380923921377</v>
      </c>
      <c r="J12" s="293"/>
      <c r="K12" s="293"/>
      <c r="L12" s="294"/>
    </row>
    <row r="13" spans="1:12" s="26" customFormat="1" ht="9" customHeight="1" x14ac:dyDescent="0.15">
      <c r="A13" s="283" t="s">
        <v>706</v>
      </c>
      <c r="B13" s="575">
        <v>9.3800000000000008</v>
      </c>
      <c r="C13" s="575">
        <f>'[2]Tabela 3.4'!B21/'[2]Tabela 3.4'!B$9*100</f>
        <v>9.9988661976373905</v>
      </c>
      <c r="D13" s="575">
        <v>8.16</v>
      </c>
      <c r="E13" s="575">
        <v>7.5225365430712809</v>
      </c>
      <c r="F13" s="575">
        <v>1.22</v>
      </c>
      <c r="G13" s="575">
        <v>2.4763296545661078</v>
      </c>
      <c r="J13" s="293"/>
      <c r="K13" s="293"/>
      <c r="L13" s="294"/>
    </row>
    <row r="14" spans="1:12" ht="9" customHeight="1" x14ac:dyDescent="0.15">
      <c r="A14" s="283" t="s">
        <v>707</v>
      </c>
      <c r="B14" s="575">
        <v>5.19</v>
      </c>
      <c r="C14" s="575">
        <f>'[2]Tabela 3.4'!B22/'[2]Tabela 3.4'!B$9*100</f>
        <v>6.3157678676500781</v>
      </c>
      <c r="D14" s="575">
        <v>4.0199999999999996</v>
      </c>
      <c r="E14" s="575">
        <v>4.7515981955213347</v>
      </c>
      <c r="F14" s="575">
        <v>1.17</v>
      </c>
      <c r="G14" s="575">
        <v>1.5641696721287424</v>
      </c>
      <c r="J14" s="293"/>
      <c r="K14" s="293"/>
      <c r="L14" s="294"/>
    </row>
    <row r="15" spans="1:12" ht="9" customHeight="1" x14ac:dyDescent="0.15">
      <c r="A15" s="283" t="s">
        <v>708</v>
      </c>
      <c r="B15" s="575">
        <v>6.58</v>
      </c>
      <c r="C15" s="575">
        <f>'[2]Tabela 3.4'!B23/'[2]Tabela 3.4'!B$9*100</f>
        <v>5.6138855602449791</v>
      </c>
      <c r="D15" s="575">
        <v>3.9</v>
      </c>
      <c r="E15" s="575">
        <v>4.2235447940629145</v>
      </c>
      <c r="F15" s="575">
        <v>2.68</v>
      </c>
      <c r="G15" s="575">
        <v>1.3903407661820639</v>
      </c>
      <c r="J15" s="293"/>
      <c r="K15" s="293"/>
      <c r="L15" s="294"/>
    </row>
    <row r="16" spans="1:12" ht="9" customHeight="1" x14ac:dyDescent="0.15">
      <c r="A16" s="283" t="s">
        <v>709</v>
      </c>
      <c r="B16" s="575">
        <v>2.68</v>
      </c>
      <c r="C16" s="575">
        <f>'[2]Tabela 3.4'!B24/'[2]Tabela 3.4'!B$9*100</f>
        <v>2.8067472969565226</v>
      </c>
      <c r="D16" s="575">
        <v>1.63</v>
      </c>
      <c r="E16" s="575">
        <v>2.1116253274307168</v>
      </c>
      <c r="F16" s="575">
        <v>1.05</v>
      </c>
      <c r="G16" s="575">
        <v>0.69512196952580529</v>
      </c>
      <c r="I16" s="24"/>
      <c r="J16" s="293"/>
      <c r="K16" s="293"/>
      <c r="L16" s="294"/>
    </row>
    <row r="17" spans="1:12" ht="9" customHeight="1" x14ac:dyDescent="0.15">
      <c r="A17" s="498" t="s">
        <v>710</v>
      </c>
      <c r="B17" s="576">
        <v>5.77</v>
      </c>
      <c r="C17" s="576">
        <f>'[2]Tabela 3.4'!B25/'[2]Tabela 3.4'!B$9*100</f>
        <v>5.9066216012808059</v>
      </c>
      <c r="D17" s="576">
        <v>3.26</v>
      </c>
      <c r="E17" s="576">
        <v>4.4437815211716698</v>
      </c>
      <c r="F17" s="576">
        <v>2.5099999999999998</v>
      </c>
      <c r="G17" s="576">
        <v>1.4628400801091357</v>
      </c>
      <c r="J17" s="293"/>
      <c r="K17" s="293"/>
      <c r="L17" s="294"/>
    </row>
    <row r="18" spans="1:12" ht="6.95" customHeight="1" x14ac:dyDescent="0.2">
      <c r="A18" s="329" t="s">
        <v>871</v>
      </c>
      <c r="C18" s="53"/>
      <c r="D18" s="53"/>
      <c r="G18" s="53"/>
    </row>
    <row r="19" spans="1:12" ht="9" customHeight="1" x14ac:dyDescent="0.15">
      <c r="A19" s="52"/>
      <c r="G19" s="53"/>
    </row>
    <row r="20" spans="1:12" ht="9" customHeight="1" x14ac:dyDescent="0.15">
      <c r="A20" s="52"/>
      <c r="G20" s="51"/>
    </row>
    <row r="21" spans="1:12" ht="9" customHeight="1" x14ac:dyDescent="0.15">
      <c r="A21" s="52"/>
    </row>
    <row r="22" spans="1:12" ht="9" customHeight="1" x14ac:dyDescent="0.15">
      <c r="A22" s="52"/>
    </row>
    <row r="23" spans="1:12" ht="9" customHeight="1" x14ac:dyDescent="0.15">
      <c r="A23" s="47"/>
    </row>
    <row r="24" spans="1:12" ht="9" customHeight="1" x14ac:dyDescent="0.2">
      <c r="A24" s="27" t="s">
        <v>959</v>
      </c>
      <c r="H24" s="90"/>
      <c r="I24" s="90"/>
    </row>
    <row r="25" spans="1:12" ht="9" customHeight="1" x14ac:dyDescent="0.2">
      <c r="A25" s="330" t="s">
        <v>1044</v>
      </c>
      <c r="E25" s="53"/>
    </row>
    <row r="26" spans="1:12" ht="12.95" customHeight="1" x14ac:dyDescent="0.2">
      <c r="A26" s="707" t="s">
        <v>350</v>
      </c>
      <c r="B26" s="708" t="s">
        <v>553</v>
      </c>
      <c r="C26" s="708"/>
      <c r="D26" s="708"/>
      <c r="E26" s="708"/>
      <c r="F26" s="708"/>
      <c r="G26" s="709"/>
    </row>
    <row r="27" spans="1:12" ht="12.95" customHeight="1" x14ac:dyDescent="0.2">
      <c r="A27" s="707"/>
      <c r="B27" s="708" t="s">
        <v>104</v>
      </c>
      <c r="C27" s="708"/>
      <c r="D27" s="708" t="s">
        <v>105</v>
      </c>
      <c r="E27" s="708"/>
      <c r="F27" s="708" t="s">
        <v>554</v>
      </c>
      <c r="G27" s="709"/>
    </row>
    <row r="28" spans="1:12" ht="12.95" customHeight="1" x14ac:dyDescent="0.2">
      <c r="A28" s="707"/>
      <c r="B28" s="496" t="s">
        <v>555</v>
      </c>
      <c r="C28" s="496" t="s">
        <v>556</v>
      </c>
      <c r="D28" s="496" t="s">
        <v>555</v>
      </c>
      <c r="E28" s="496" t="s">
        <v>556</v>
      </c>
      <c r="F28" s="496" t="s">
        <v>555</v>
      </c>
      <c r="G28" s="497" t="s">
        <v>556</v>
      </c>
    </row>
    <row r="29" spans="1:12" ht="9" customHeight="1" x14ac:dyDescent="0.15">
      <c r="A29" s="233">
        <v>2013</v>
      </c>
      <c r="B29" s="572">
        <v>89.269685156688155</v>
      </c>
      <c r="C29" s="572">
        <v>10.730314843311852</v>
      </c>
      <c r="D29" s="572">
        <v>84.515412223058775</v>
      </c>
      <c r="E29" s="572">
        <v>15.484587776941241</v>
      </c>
      <c r="F29" s="572">
        <v>32.746594531929283</v>
      </c>
      <c r="G29" s="572">
        <v>67.25340546807071</v>
      </c>
    </row>
    <row r="30" spans="1:12" ht="9" customHeight="1" x14ac:dyDescent="0.15">
      <c r="A30" s="499">
        <v>2014</v>
      </c>
      <c r="B30" s="573">
        <f>'[3]Tabela 3.4'!$G$11/'[3]Tabela 3.4'!$G$9*100</f>
        <v>85.770244492012878</v>
      </c>
      <c r="C30" s="573">
        <f>'[3]Tabela 3.4'!$G$12/'[3]Tabela 3.4'!$G$9*100</f>
        <v>14.229755507987127</v>
      </c>
      <c r="D30" s="573">
        <f>'[3]Tabela 3.4'!$H$11/'[3]Tabela 3.4'!$H$9*100</f>
        <v>86.888776206484238</v>
      </c>
      <c r="E30" s="573">
        <f>'[3]Tabela 3.4'!$H$12/'[3]Tabela 3.4'!$H$9*100</f>
        <v>13.111223793515753</v>
      </c>
      <c r="F30" s="573">
        <f>'[3]Tabela 3.4'!$I$11/'[3]Tabela 3.4'!$I$9*100</f>
        <v>33.925959826092146</v>
      </c>
      <c r="G30" s="573">
        <f>'[3]Tabela 3.4'!$I$12/'[3]Tabela 3.4'!$I$9*100</f>
        <v>66.074040173907846</v>
      </c>
    </row>
    <row r="31" spans="1:12" ht="6.95" customHeight="1" x14ac:dyDescent="0.2">
      <c r="A31" s="329" t="s">
        <v>919</v>
      </c>
      <c r="B31" s="53"/>
      <c r="C31" s="53"/>
      <c r="D31" s="53"/>
      <c r="F31" s="53"/>
      <c r="G31" s="53"/>
    </row>
    <row r="33" spans="2:3" ht="9" customHeight="1" x14ac:dyDescent="0.2">
      <c r="B33" s="48"/>
      <c r="C33" s="48"/>
    </row>
  </sheetData>
  <mergeCells count="9">
    <mergeCell ref="B27:C27"/>
    <mergeCell ref="D27:E27"/>
    <mergeCell ref="F27:G27"/>
    <mergeCell ref="A26:A28"/>
    <mergeCell ref="B3:C3"/>
    <mergeCell ref="D3:E3"/>
    <mergeCell ref="F3:G3"/>
    <mergeCell ref="A3:A4"/>
    <mergeCell ref="B26:G26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23.85546875" style="25" customWidth="1"/>
    <col min="2" max="3" width="17.7109375" style="25" customWidth="1"/>
    <col min="4" max="16384" width="9.140625" style="25"/>
  </cols>
  <sheetData>
    <row r="1" spans="1:3" ht="9" customHeight="1" x14ac:dyDescent="0.2">
      <c r="A1" s="327" t="s">
        <v>1045</v>
      </c>
      <c r="B1" s="53"/>
      <c r="C1" s="53"/>
    </row>
    <row r="2" spans="1:3" ht="12.95" customHeight="1" x14ac:dyDescent="0.2">
      <c r="A2" s="489" t="s">
        <v>686</v>
      </c>
      <c r="B2" s="490">
        <v>2013</v>
      </c>
      <c r="C2" s="491">
        <v>2014</v>
      </c>
    </row>
    <row r="3" spans="1:3" ht="10.9" customHeight="1" x14ac:dyDescent="0.2">
      <c r="A3" s="552" t="s">
        <v>223</v>
      </c>
      <c r="B3" s="566">
        <v>100</v>
      </c>
      <c r="C3" s="566">
        <v>100</v>
      </c>
    </row>
    <row r="4" spans="1:3" ht="9" customHeight="1" x14ac:dyDescent="0.2">
      <c r="A4" s="292" t="s">
        <v>687</v>
      </c>
      <c r="B4" s="564">
        <v>17.341040462427745</v>
      </c>
      <c r="C4" s="564">
        <f>'[4]Tabela 3.2'!B9/'[4]Tabela 3.2'!B$7*100</f>
        <v>18.867994607287304</v>
      </c>
    </row>
    <row r="5" spans="1:3" ht="9" customHeight="1" x14ac:dyDescent="0.2">
      <c r="A5" s="292" t="s">
        <v>688</v>
      </c>
      <c r="B5" s="564">
        <v>3.8656069364161847</v>
      </c>
      <c r="C5" s="564">
        <f>'[4]Tabela 3.2'!B10/'[4]Tabela 3.2'!B$7*100</f>
        <v>3.5893681419247701</v>
      </c>
    </row>
    <row r="6" spans="1:3" ht="9" customHeight="1" x14ac:dyDescent="0.2">
      <c r="A6" s="292" t="s">
        <v>689</v>
      </c>
      <c r="B6" s="564">
        <v>5.7080924855491331</v>
      </c>
      <c r="C6" s="564">
        <f>'[4]Tabela 3.2'!B11/'[4]Tabela 3.2'!B$7*100</f>
        <v>4.5940912296992051</v>
      </c>
    </row>
    <row r="7" spans="1:3" ht="9" customHeight="1" x14ac:dyDescent="0.2">
      <c r="A7" s="292" t="s">
        <v>690</v>
      </c>
      <c r="B7" s="564">
        <v>6.6112716763005785</v>
      </c>
      <c r="C7" s="564">
        <f>'[4]Tabela 3.2'!B12/'[4]Tabela 3.2'!B$7*100</f>
        <v>6.196655446729106</v>
      </c>
    </row>
    <row r="8" spans="1:3" ht="9" customHeight="1" x14ac:dyDescent="0.2">
      <c r="A8" s="292" t="s">
        <v>691</v>
      </c>
      <c r="B8" s="564">
        <v>9.7182080924855487</v>
      </c>
      <c r="C8" s="564">
        <f>'[4]Tabela 3.2'!B13/'[4]Tabela 3.2'!B$7*100</f>
        <v>8.2692427881396036</v>
      </c>
    </row>
    <row r="9" spans="1:3" ht="9" customHeight="1" x14ac:dyDescent="0.2">
      <c r="A9" s="292" t="s">
        <v>692</v>
      </c>
      <c r="B9" s="564">
        <v>7.9479768786127174</v>
      </c>
      <c r="C9" s="564">
        <f>'[4]Tabela 3.2'!B14/'[4]Tabela 3.2'!B$7*100</f>
        <v>7.9705722168156221</v>
      </c>
    </row>
    <row r="10" spans="1:3" ht="9" customHeight="1" x14ac:dyDescent="0.2">
      <c r="A10" s="292" t="s">
        <v>693</v>
      </c>
      <c r="B10" s="564">
        <v>5.0578034682080926</v>
      </c>
      <c r="C10" s="564">
        <f>'[4]Tabela 3.2'!B15/'[4]Tabela 3.2'!B$7*100</f>
        <v>5.0004017749524561</v>
      </c>
    </row>
    <row r="11" spans="1:3" ht="9" customHeight="1" x14ac:dyDescent="0.2">
      <c r="A11" s="292" t="s">
        <v>694</v>
      </c>
      <c r="B11" s="564">
        <v>4.696531791907514</v>
      </c>
      <c r="C11" s="564">
        <f>'[4]Tabela 3.2'!B16/'[4]Tabela 3.2'!B$7*100</f>
        <v>5.1920037856128856</v>
      </c>
    </row>
    <row r="12" spans="1:3" ht="9" customHeight="1" x14ac:dyDescent="0.2">
      <c r="A12" s="292" t="s">
        <v>695</v>
      </c>
      <c r="B12" s="564">
        <v>8.5621387283236992</v>
      </c>
      <c r="C12" s="564">
        <f>'[4]Tabela 3.2'!B17/'[4]Tabela 3.2'!B$7*100</f>
        <v>8.2685999482156731</v>
      </c>
    </row>
    <row r="13" spans="1:3" ht="9" customHeight="1" x14ac:dyDescent="0.2">
      <c r="A13" s="292" t="s">
        <v>696</v>
      </c>
      <c r="B13" s="564">
        <v>3.504335260115607</v>
      </c>
      <c r="C13" s="564">
        <f>'[4]Tabela 3.2'!B18/'[4]Tabela 3.2'!B$7*100</f>
        <v>3.2692338598073265</v>
      </c>
    </row>
    <row r="14" spans="1:3" ht="9" customHeight="1" x14ac:dyDescent="0.2">
      <c r="A14" s="292" t="s">
        <v>152</v>
      </c>
      <c r="B14" s="564">
        <v>2.8540462427745665</v>
      </c>
      <c r="C14" s="564">
        <f>'[4]Tabela 3.2'!B19/'[4]Tabela 3.2'!B$7*100</f>
        <v>3.2905190039552514</v>
      </c>
    </row>
    <row r="15" spans="1:3" ht="9" customHeight="1" x14ac:dyDescent="0.2">
      <c r="A15" s="292" t="s">
        <v>153</v>
      </c>
      <c r="B15" s="564">
        <v>15.245664739884393</v>
      </c>
      <c r="C15" s="564">
        <f>'[4]Tabela 3.2'!B20/'[4]Tabela 3.2'!B$7*100</f>
        <v>16.495486728034074</v>
      </c>
    </row>
    <row r="16" spans="1:3" ht="9" customHeight="1" x14ac:dyDescent="0.2">
      <c r="A16" s="292" t="s">
        <v>154</v>
      </c>
      <c r="B16" s="564">
        <v>1.6618497109826589</v>
      </c>
      <c r="C16" s="564">
        <f>'[4]Tabela 3.2'!B21/'[4]Tabela 3.2'!B$7*100</f>
        <v>2.3503299018776289</v>
      </c>
    </row>
    <row r="17" spans="1:3" ht="9" customHeight="1" x14ac:dyDescent="0.2">
      <c r="A17" s="292" t="s">
        <v>155</v>
      </c>
      <c r="B17" s="564">
        <v>1.1199421965317919</v>
      </c>
      <c r="C17" s="564">
        <f>'[4]Tabela 3.2'!B22/'[4]Tabela 3.2'!B$7*100</f>
        <v>0.66223226163584903</v>
      </c>
    </row>
    <row r="18" spans="1:3" ht="9" customHeight="1" x14ac:dyDescent="0.2">
      <c r="A18" s="292" t="s">
        <v>156</v>
      </c>
      <c r="B18" s="564">
        <v>0.93930635838150289</v>
      </c>
      <c r="C18" s="564">
        <f>'[4]Tabela 3.2'!B23/'[4]Tabela 3.2'!B$7*100</f>
        <v>0.87597653634277661</v>
      </c>
    </row>
    <row r="19" spans="1:3" ht="9" customHeight="1" x14ac:dyDescent="0.2">
      <c r="A19" s="292" t="s">
        <v>697</v>
      </c>
      <c r="B19" s="564">
        <v>4.8049132947976876</v>
      </c>
      <c r="C19" s="564">
        <f>'[4]Tabela 3.2'!B24/'[4]Tabela 3.2'!B$7*100</f>
        <v>4.7653009294393902</v>
      </c>
    </row>
    <row r="20" spans="1:3" ht="9" customHeight="1" x14ac:dyDescent="0.2">
      <c r="A20" s="500" t="s">
        <v>698</v>
      </c>
      <c r="B20" s="565">
        <v>0.36127167630057805</v>
      </c>
      <c r="C20" s="565">
        <f>'[4]Tabela 3.2'!B25/'[4]Tabela 3.2'!B$7*100</f>
        <v>0.341990839531084</v>
      </c>
    </row>
    <row r="21" spans="1:3" ht="6.95" customHeight="1" x14ac:dyDescent="0.2">
      <c r="A21" s="313" t="s">
        <v>871</v>
      </c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zoomScale="200" zoomScaleNormal="200" workbookViewId="0">
      <selection activeCell="A25" sqref="A25"/>
    </sheetView>
  </sheetViews>
  <sheetFormatPr defaultRowHeight="9" x14ac:dyDescent="0.15"/>
  <cols>
    <col min="1" max="1" width="8.140625" style="178" customWidth="1"/>
    <col min="2" max="8" width="7.28515625" style="178" customWidth="1"/>
    <col min="9" max="250" width="9.140625" style="178"/>
    <col min="251" max="251" width="7" style="178" customWidth="1"/>
    <col min="252" max="252" width="6.85546875" style="178" customWidth="1"/>
    <col min="253" max="253" width="6" style="178" customWidth="1"/>
    <col min="254" max="254" width="6.140625" style="178" customWidth="1"/>
    <col min="255" max="255" width="6.28515625" style="178" customWidth="1"/>
    <col min="256" max="257" width="5.85546875" style="178" customWidth="1"/>
    <col min="258" max="258" width="5.28515625" style="178" customWidth="1"/>
    <col min="259" max="506" width="9.140625" style="178"/>
    <col min="507" max="507" width="7" style="178" customWidth="1"/>
    <col min="508" max="508" width="6.85546875" style="178" customWidth="1"/>
    <col min="509" max="509" width="6" style="178" customWidth="1"/>
    <col min="510" max="510" width="6.140625" style="178" customWidth="1"/>
    <col min="511" max="511" width="6.28515625" style="178" customWidth="1"/>
    <col min="512" max="513" width="5.85546875" style="178" customWidth="1"/>
    <col min="514" max="514" width="5.28515625" style="178" customWidth="1"/>
    <col min="515" max="762" width="9.140625" style="178"/>
    <col min="763" max="763" width="7" style="178" customWidth="1"/>
    <col min="764" max="764" width="6.85546875" style="178" customWidth="1"/>
    <col min="765" max="765" width="6" style="178" customWidth="1"/>
    <col min="766" max="766" width="6.140625" style="178" customWidth="1"/>
    <col min="767" max="767" width="6.28515625" style="178" customWidth="1"/>
    <col min="768" max="769" width="5.85546875" style="178" customWidth="1"/>
    <col min="770" max="770" width="5.28515625" style="178" customWidth="1"/>
    <col min="771" max="1018" width="9.140625" style="178"/>
    <col min="1019" max="1019" width="7" style="178" customWidth="1"/>
    <col min="1020" max="1020" width="6.85546875" style="178" customWidth="1"/>
    <col min="1021" max="1021" width="6" style="178" customWidth="1"/>
    <col min="1022" max="1022" width="6.140625" style="178" customWidth="1"/>
    <col min="1023" max="1023" width="6.28515625" style="178" customWidth="1"/>
    <col min="1024" max="1025" width="5.85546875" style="178" customWidth="1"/>
    <col min="1026" max="1026" width="5.28515625" style="178" customWidth="1"/>
    <col min="1027" max="1274" width="9.140625" style="178"/>
    <col min="1275" max="1275" width="7" style="178" customWidth="1"/>
    <col min="1276" max="1276" width="6.85546875" style="178" customWidth="1"/>
    <col min="1277" max="1277" width="6" style="178" customWidth="1"/>
    <col min="1278" max="1278" width="6.140625" style="178" customWidth="1"/>
    <col min="1279" max="1279" width="6.28515625" style="178" customWidth="1"/>
    <col min="1280" max="1281" width="5.85546875" style="178" customWidth="1"/>
    <col min="1282" max="1282" width="5.28515625" style="178" customWidth="1"/>
    <col min="1283" max="1530" width="9.140625" style="178"/>
    <col min="1531" max="1531" width="7" style="178" customWidth="1"/>
    <col min="1532" max="1532" width="6.85546875" style="178" customWidth="1"/>
    <col min="1533" max="1533" width="6" style="178" customWidth="1"/>
    <col min="1534" max="1534" width="6.140625" style="178" customWidth="1"/>
    <col min="1535" max="1535" width="6.28515625" style="178" customWidth="1"/>
    <col min="1536" max="1537" width="5.85546875" style="178" customWidth="1"/>
    <col min="1538" max="1538" width="5.28515625" style="178" customWidth="1"/>
    <col min="1539" max="1786" width="9.140625" style="178"/>
    <col min="1787" max="1787" width="7" style="178" customWidth="1"/>
    <col min="1788" max="1788" width="6.85546875" style="178" customWidth="1"/>
    <col min="1789" max="1789" width="6" style="178" customWidth="1"/>
    <col min="1790" max="1790" width="6.140625" style="178" customWidth="1"/>
    <col min="1791" max="1791" width="6.28515625" style="178" customWidth="1"/>
    <col min="1792" max="1793" width="5.85546875" style="178" customWidth="1"/>
    <col min="1794" max="1794" width="5.28515625" style="178" customWidth="1"/>
    <col min="1795" max="2042" width="9.140625" style="178"/>
    <col min="2043" max="2043" width="7" style="178" customWidth="1"/>
    <col min="2044" max="2044" width="6.85546875" style="178" customWidth="1"/>
    <col min="2045" max="2045" width="6" style="178" customWidth="1"/>
    <col min="2046" max="2046" width="6.140625" style="178" customWidth="1"/>
    <col min="2047" max="2047" width="6.28515625" style="178" customWidth="1"/>
    <col min="2048" max="2049" width="5.85546875" style="178" customWidth="1"/>
    <col min="2050" max="2050" width="5.28515625" style="178" customWidth="1"/>
    <col min="2051" max="2298" width="9.140625" style="178"/>
    <col min="2299" max="2299" width="7" style="178" customWidth="1"/>
    <col min="2300" max="2300" width="6.85546875" style="178" customWidth="1"/>
    <col min="2301" max="2301" width="6" style="178" customWidth="1"/>
    <col min="2302" max="2302" width="6.140625" style="178" customWidth="1"/>
    <col min="2303" max="2303" width="6.28515625" style="178" customWidth="1"/>
    <col min="2304" max="2305" width="5.85546875" style="178" customWidth="1"/>
    <col min="2306" max="2306" width="5.28515625" style="178" customWidth="1"/>
    <col min="2307" max="2554" width="9.140625" style="178"/>
    <col min="2555" max="2555" width="7" style="178" customWidth="1"/>
    <col min="2556" max="2556" width="6.85546875" style="178" customWidth="1"/>
    <col min="2557" max="2557" width="6" style="178" customWidth="1"/>
    <col min="2558" max="2558" width="6.140625" style="178" customWidth="1"/>
    <col min="2559" max="2559" width="6.28515625" style="178" customWidth="1"/>
    <col min="2560" max="2561" width="5.85546875" style="178" customWidth="1"/>
    <col min="2562" max="2562" width="5.28515625" style="178" customWidth="1"/>
    <col min="2563" max="2810" width="9.140625" style="178"/>
    <col min="2811" max="2811" width="7" style="178" customWidth="1"/>
    <col min="2812" max="2812" width="6.85546875" style="178" customWidth="1"/>
    <col min="2813" max="2813" width="6" style="178" customWidth="1"/>
    <col min="2814" max="2814" width="6.140625" style="178" customWidth="1"/>
    <col min="2815" max="2815" width="6.28515625" style="178" customWidth="1"/>
    <col min="2816" max="2817" width="5.85546875" style="178" customWidth="1"/>
    <col min="2818" max="2818" width="5.28515625" style="178" customWidth="1"/>
    <col min="2819" max="3066" width="9.140625" style="178"/>
    <col min="3067" max="3067" width="7" style="178" customWidth="1"/>
    <col min="3068" max="3068" width="6.85546875" style="178" customWidth="1"/>
    <col min="3069" max="3069" width="6" style="178" customWidth="1"/>
    <col min="3070" max="3070" width="6.140625" style="178" customWidth="1"/>
    <col min="3071" max="3071" width="6.28515625" style="178" customWidth="1"/>
    <col min="3072" max="3073" width="5.85546875" style="178" customWidth="1"/>
    <col min="3074" max="3074" width="5.28515625" style="178" customWidth="1"/>
    <col min="3075" max="3322" width="9.140625" style="178"/>
    <col min="3323" max="3323" width="7" style="178" customWidth="1"/>
    <col min="3324" max="3324" width="6.85546875" style="178" customWidth="1"/>
    <col min="3325" max="3325" width="6" style="178" customWidth="1"/>
    <col min="3326" max="3326" width="6.140625" style="178" customWidth="1"/>
    <col min="3327" max="3327" width="6.28515625" style="178" customWidth="1"/>
    <col min="3328" max="3329" width="5.85546875" style="178" customWidth="1"/>
    <col min="3330" max="3330" width="5.28515625" style="178" customWidth="1"/>
    <col min="3331" max="3578" width="9.140625" style="178"/>
    <col min="3579" max="3579" width="7" style="178" customWidth="1"/>
    <col min="3580" max="3580" width="6.85546875" style="178" customWidth="1"/>
    <col min="3581" max="3581" width="6" style="178" customWidth="1"/>
    <col min="3582" max="3582" width="6.140625" style="178" customWidth="1"/>
    <col min="3583" max="3583" width="6.28515625" style="178" customWidth="1"/>
    <col min="3584" max="3585" width="5.85546875" style="178" customWidth="1"/>
    <col min="3586" max="3586" width="5.28515625" style="178" customWidth="1"/>
    <col min="3587" max="3834" width="9.140625" style="178"/>
    <col min="3835" max="3835" width="7" style="178" customWidth="1"/>
    <col min="3836" max="3836" width="6.85546875" style="178" customWidth="1"/>
    <col min="3837" max="3837" width="6" style="178" customWidth="1"/>
    <col min="3838" max="3838" width="6.140625" style="178" customWidth="1"/>
    <col min="3839" max="3839" width="6.28515625" style="178" customWidth="1"/>
    <col min="3840" max="3841" width="5.85546875" style="178" customWidth="1"/>
    <col min="3842" max="3842" width="5.28515625" style="178" customWidth="1"/>
    <col min="3843" max="4090" width="9.140625" style="178"/>
    <col min="4091" max="4091" width="7" style="178" customWidth="1"/>
    <col min="4092" max="4092" width="6.85546875" style="178" customWidth="1"/>
    <col min="4093" max="4093" width="6" style="178" customWidth="1"/>
    <col min="4094" max="4094" width="6.140625" style="178" customWidth="1"/>
    <col min="4095" max="4095" width="6.28515625" style="178" customWidth="1"/>
    <col min="4096" max="4097" width="5.85546875" style="178" customWidth="1"/>
    <col min="4098" max="4098" width="5.28515625" style="178" customWidth="1"/>
    <col min="4099" max="4346" width="9.140625" style="178"/>
    <col min="4347" max="4347" width="7" style="178" customWidth="1"/>
    <col min="4348" max="4348" width="6.85546875" style="178" customWidth="1"/>
    <col min="4349" max="4349" width="6" style="178" customWidth="1"/>
    <col min="4350" max="4350" width="6.140625" style="178" customWidth="1"/>
    <col min="4351" max="4351" width="6.28515625" style="178" customWidth="1"/>
    <col min="4352" max="4353" width="5.85546875" style="178" customWidth="1"/>
    <col min="4354" max="4354" width="5.28515625" style="178" customWidth="1"/>
    <col min="4355" max="4602" width="9.140625" style="178"/>
    <col min="4603" max="4603" width="7" style="178" customWidth="1"/>
    <col min="4604" max="4604" width="6.85546875" style="178" customWidth="1"/>
    <col min="4605" max="4605" width="6" style="178" customWidth="1"/>
    <col min="4606" max="4606" width="6.140625" style="178" customWidth="1"/>
    <col min="4607" max="4607" width="6.28515625" style="178" customWidth="1"/>
    <col min="4608" max="4609" width="5.85546875" style="178" customWidth="1"/>
    <col min="4610" max="4610" width="5.28515625" style="178" customWidth="1"/>
    <col min="4611" max="4858" width="9.140625" style="178"/>
    <col min="4859" max="4859" width="7" style="178" customWidth="1"/>
    <col min="4860" max="4860" width="6.85546875" style="178" customWidth="1"/>
    <col min="4861" max="4861" width="6" style="178" customWidth="1"/>
    <col min="4862" max="4862" width="6.140625" style="178" customWidth="1"/>
    <col min="4863" max="4863" width="6.28515625" style="178" customWidth="1"/>
    <col min="4864" max="4865" width="5.85546875" style="178" customWidth="1"/>
    <col min="4866" max="4866" width="5.28515625" style="178" customWidth="1"/>
    <col min="4867" max="5114" width="9.140625" style="178"/>
    <col min="5115" max="5115" width="7" style="178" customWidth="1"/>
    <col min="5116" max="5116" width="6.85546875" style="178" customWidth="1"/>
    <col min="5117" max="5117" width="6" style="178" customWidth="1"/>
    <col min="5118" max="5118" width="6.140625" style="178" customWidth="1"/>
    <col min="5119" max="5119" width="6.28515625" style="178" customWidth="1"/>
    <col min="5120" max="5121" width="5.85546875" style="178" customWidth="1"/>
    <col min="5122" max="5122" width="5.28515625" style="178" customWidth="1"/>
    <col min="5123" max="5370" width="9.140625" style="178"/>
    <col min="5371" max="5371" width="7" style="178" customWidth="1"/>
    <col min="5372" max="5372" width="6.85546875" style="178" customWidth="1"/>
    <col min="5373" max="5373" width="6" style="178" customWidth="1"/>
    <col min="5374" max="5374" width="6.140625" style="178" customWidth="1"/>
    <col min="5375" max="5375" width="6.28515625" style="178" customWidth="1"/>
    <col min="5376" max="5377" width="5.85546875" style="178" customWidth="1"/>
    <col min="5378" max="5378" width="5.28515625" style="178" customWidth="1"/>
    <col min="5379" max="5626" width="9.140625" style="178"/>
    <col min="5627" max="5627" width="7" style="178" customWidth="1"/>
    <col min="5628" max="5628" width="6.85546875" style="178" customWidth="1"/>
    <col min="5629" max="5629" width="6" style="178" customWidth="1"/>
    <col min="5630" max="5630" width="6.140625" style="178" customWidth="1"/>
    <col min="5631" max="5631" width="6.28515625" style="178" customWidth="1"/>
    <col min="5632" max="5633" width="5.85546875" style="178" customWidth="1"/>
    <col min="5634" max="5634" width="5.28515625" style="178" customWidth="1"/>
    <col min="5635" max="5882" width="9.140625" style="178"/>
    <col min="5883" max="5883" width="7" style="178" customWidth="1"/>
    <col min="5884" max="5884" width="6.85546875" style="178" customWidth="1"/>
    <col min="5885" max="5885" width="6" style="178" customWidth="1"/>
    <col min="5886" max="5886" width="6.140625" style="178" customWidth="1"/>
    <col min="5887" max="5887" width="6.28515625" style="178" customWidth="1"/>
    <col min="5888" max="5889" width="5.85546875" style="178" customWidth="1"/>
    <col min="5890" max="5890" width="5.28515625" style="178" customWidth="1"/>
    <col min="5891" max="6138" width="9.140625" style="178"/>
    <col min="6139" max="6139" width="7" style="178" customWidth="1"/>
    <col min="6140" max="6140" width="6.85546875" style="178" customWidth="1"/>
    <col min="6141" max="6141" width="6" style="178" customWidth="1"/>
    <col min="6142" max="6142" width="6.140625" style="178" customWidth="1"/>
    <col min="6143" max="6143" width="6.28515625" style="178" customWidth="1"/>
    <col min="6144" max="6145" width="5.85546875" style="178" customWidth="1"/>
    <col min="6146" max="6146" width="5.28515625" style="178" customWidth="1"/>
    <col min="6147" max="6394" width="9.140625" style="178"/>
    <col min="6395" max="6395" width="7" style="178" customWidth="1"/>
    <col min="6396" max="6396" width="6.85546875" style="178" customWidth="1"/>
    <col min="6397" max="6397" width="6" style="178" customWidth="1"/>
    <col min="6398" max="6398" width="6.140625" style="178" customWidth="1"/>
    <col min="6399" max="6399" width="6.28515625" style="178" customWidth="1"/>
    <col min="6400" max="6401" width="5.85546875" style="178" customWidth="1"/>
    <col min="6402" max="6402" width="5.28515625" style="178" customWidth="1"/>
    <col min="6403" max="6650" width="9.140625" style="178"/>
    <col min="6651" max="6651" width="7" style="178" customWidth="1"/>
    <col min="6652" max="6652" width="6.85546875" style="178" customWidth="1"/>
    <col min="6653" max="6653" width="6" style="178" customWidth="1"/>
    <col min="6654" max="6654" width="6.140625" style="178" customWidth="1"/>
    <col min="6655" max="6655" width="6.28515625" style="178" customWidth="1"/>
    <col min="6656" max="6657" width="5.85546875" style="178" customWidth="1"/>
    <col min="6658" max="6658" width="5.28515625" style="178" customWidth="1"/>
    <col min="6659" max="6906" width="9.140625" style="178"/>
    <col min="6907" max="6907" width="7" style="178" customWidth="1"/>
    <col min="6908" max="6908" width="6.85546875" style="178" customWidth="1"/>
    <col min="6909" max="6909" width="6" style="178" customWidth="1"/>
    <col min="6910" max="6910" width="6.140625" style="178" customWidth="1"/>
    <col min="6911" max="6911" width="6.28515625" style="178" customWidth="1"/>
    <col min="6912" max="6913" width="5.85546875" style="178" customWidth="1"/>
    <col min="6914" max="6914" width="5.28515625" style="178" customWidth="1"/>
    <col min="6915" max="7162" width="9.140625" style="178"/>
    <col min="7163" max="7163" width="7" style="178" customWidth="1"/>
    <col min="7164" max="7164" width="6.85546875" style="178" customWidth="1"/>
    <col min="7165" max="7165" width="6" style="178" customWidth="1"/>
    <col min="7166" max="7166" width="6.140625" style="178" customWidth="1"/>
    <col min="7167" max="7167" width="6.28515625" style="178" customWidth="1"/>
    <col min="7168" max="7169" width="5.85546875" style="178" customWidth="1"/>
    <col min="7170" max="7170" width="5.28515625" style="178" customWidth="1"/>
    <col min="7171" max="7418" width="9.140625" style="178"/>
    <col min="7419" max="7419" width="7" style="178" customWidth="1"/>
    <col min="7420" max="7420" width="6.85546875" style="178" customWidth="1"/>
    <col min="7421" max="7421" width="6" style="178" customWidth="1"/>
    <col min="7422" max="7422" width="6.140625" style="178" customWidth="1"/>
    <col min="7423" max="7423" width="6.28515625" style="178" customWidth="1"/>
    <col min="7424" max="7425" width="5.85546875" style="178" customWidth="1"/>
    <col min="7426" max="7426" width="5.28515625" style="178" customWidth="1"/>
    <col min="7427" max="7674" width="9.140625" style="178"/>
    <col min="7675" max="7675" width="7" style="178" customWidth="1"/>
    <col min="7676" max="7676" width="6.85546875" style="178" customWidth="1"/>
    <col min="7677" max="7677" width="6" style="178" customWidth="1"/>
    <col min="7678" max="7678" width="6.140625" style="178" customWidth="1"/>
    <col min="7679" max="7679" width="6.28515625" style="178" customWidth="1"/>
    <col min="7680" max="7681" width="5.85546875" style="178" customWidth="1"/>
    <col min="7682" max="7682" width="5.28515625" style="178" customWidth="1"/>
    <col min="7683" max="7930" width="9.140625" style="178"/>
    <col min="7931" max="7931" width="7" style="178" customWidth="1"/>
    <col min="7932" max="7932" width="6.85546875" style="178" customWidth="1"/>
    <col min="7933" max="7933" width="6" style="178" customWidth="1"/>
    <col min="7934" max="7934" width="6.140625" style="178" customWidth="1"/>
    <col min="7935" max="7935" width="6.28515625" style="178" customWidth="1"/>
    <col min="7936" max="7937" width="5.85546875" style="178" customWidth="1"/>
    <col min="7938" max="7938" width="5.28515625" style="178" customWidth="1"/>
    <col min="7939" max="8186" width="9.140625" style="178"/>
    <col min="8187" max="8187" width="7" style="178" customWidth="1"/>
    <col min="8188" max="8188" width="6.85546875" style="178" customWidth="1"/>
    <col min="8189" max="8189" width="6" style="178" customWidth="1"/>
    <col min="8190" max="8190" width="6.140625" style="178" customWidth="1"/>
    <col min="8191" max="8191" width="6.28515625" style="178" customWidth="1"/>
    <col min="8192" max="8193" width="5.85546875" style="178" customWidth="1"/>
    <col min="8194" max="8194" width="5.28515625" style="178" customWidth="1"/>
    <col min="8195" max="8442" width="9.140625" style="178"/>
    <col min="8443" max="8443" width="7" style="178" customWidth="1"/>
    <col min="8444" max="8444" width="6.85546875" style="178" customWidth="1"/>
    <col min="8445" max="8445" width="6" style="178" customWidth="1"/>
    <col min="8446" max="8446" width="6.140625" style="178" customWidth="1"/>
    <col min="8447" max="8447" width="6.28515625" style="178" customWidth="1"/>
    <col min="8448" max="8449" width="5.85546875" style="178" customWidth="1"/>
    <col min="8450" max="8450" width="5.28515625" style="178" customWidth="1"/>
    <col min="8451" max="8698" width="9.140625" style="178"/>
    <col min="8699" max="8699" width="7" style="178" customWidth="1"/>
    <col min="8700" max="8700" width="6.85546875" style="178" customWidth="1"/>
    <col min="8701" max="8701" width="6" style="178" customWidth="1"/>
    <col min="8702" max="8702" width="6.140625" style="178" customWidth="1"/>
    <col min="8703" max="8703" width="6.28515625" style="178" customWidth="1"/>
    <col min="8704" max="8705" width="5.85546875" style="178" customWidth="1"/>
    <col min="8706" max="8706" width="5.28515625" style="178" customWidth="1"/>
    <col min="8707" max="8954" width="9.140625" style="178"/>
    <col min="8955" max="8955" width="7" style="178" customWidth="1"/>
    <col min="8956" max="8956" width="6.85546875" style="178" customWidth="1"/>
    <col min="8957" max="8957" width="6" style="178" customWidth="1"/>
    <col min="8958" max="8958" width="6.140625" style="178" customWidth="1"/>
    <col min="8959" max="8959" width="6.28515625" style="178" customWidth="1"/>
    <col min="8960" max="8961" width="5.85546875" style="178" customWidth="1"/>
    <col min="8962" max="8962" width="5.28515625" style="178" customWidth="1"/>
    <col min="8963" max="9210" width="9.140625" style="178"/>
    <col min="9211" max="9211" width="7" style="178" customWidth="1"/>
    <col min="9212" max="9212" width="6.85546875" style="178" customWidth="1"/>
    <col min="9213" max="9213" width="6" style="178" customWidth="1"/>
    <col min="9214" max="9214" width="6.140625" style="178" customWidth="1"/>
    <col min="9215" max="9215" width="6.28515625" style="178" customWidth="1"/>
    <col min="9216" max="9217" width="5.85546875" style="178" customWidth="1"/>
    <col min="9218" max="9218" width="5.28515625" style="178" customWidth="1"/>
    <col min="9219" max="9466" width="9.140625" style="178"/>
    <col min="9467" max="9467" width="7" style="178" customWidth="1"/>
    <col min="9468" max="9468" width="6.85546875" style="178" customWidth="1"/>
    <col min="9469" max="9469" width="6" style="178" customWidth="1"/>
    <col min="9470" max="9470" width="6.140625" style="178" customWidth="1"/>
    <col min="9471" max="9471" width="6.28515625" style="178" customWidth="1"/>
    <col min="9472" max="9473" width="5.85546875" style="178" customWidth="1"/>
    <col min="9474" max="9474" width="5.28515625" style="178" customWidth="1"/>
    <col min="9475" max="9722" width="9.140625" style="178"/>
    <col min="9723" max="9723" width="7" style="178" customWidth="1"/>
    <col min="9724" max="9724" width="6.85546875" style="178" customWidth="1"/>
    <col min="9725" max="9725" width="6" style="178" customWidth="1"/>
    <col min="9726" max="9726" width="6.140625" style="178" customWidth="1"/>
    <col min="9727" max="9727" width="6.28515625" style="178" customWidth="1"/>
    <col min="9728" max="9729" width="5.85546875" style="178" customWidth="1"/>
    <col min="9730" max="9730" width="5.28515625" style="178" customWidth="1"/>
    <col min="9731" max="9978" width="9.140625" style="178"/>
    <col min="9979" max="9979" width="7" style="178" customWidth="1"/>
    <col min="9980" max="9980" width="6.85546875" style="178" customWidth="1"/>
    <col min="9981" max="9981" width="6" style="178" customWidth="1"/>
    <col min="9982" max="9982" width="6.140625" style="178" customWidth="1"/>
    <col min="9983" max="9983" width="6.28515625" style="178" customWidth="1"/>
    <col min="9984" max="9985" width="5.85546875" style="178" customWidth="1"/>
    <col min="9986" max="9986" width="5.28515625" style="178" customWidth="1"/>
    <col min="9987" max="10234" width="9.140625" style="178"/>
    <col min="10235" max="10235" width="7" style="178" customWidth="1"/>
    <col min="10236" max="10236" width="6.85546875" style="178" customWidth="1"/>
    <col min="10237" max="10237" width="6" style="178" customWidth="1"/>
    <col min="10238" max="10238" width="6.140625" style="178" customWidth="1"/>
    <col min="10239" max="10239" width="6.28515625" style="178" customWidth="1"/>
    <col min="10240" max="10241" width="5.85546875" style="178" customWidth="1"/>
    <col min="10242" max="10242" width="5.28515625" style="178" customWidth="1"/>
    <col min="10243" max="10490" width="9.140625" style="178"/>
    <col min="10491" max="10491" width="7" style="178" customWidth="1"/>
    <col min="10492" max="10492" width="6.85546875" style="178" customWidth="1"/>
    <col min="10493" max="10493" width="6" style="178" customWidth="1"/>
    <col min="10494" max="10494" width="6.140625" style="178" customWidth="1"/>
    <col min="10495" max="10495" width="6.28515625" style="178" customWidth="1"/>
    <col min="10496" max="10497" width="5.85546875" style="178" customWidth="1"/>
    <col min="10498" max="10498" width="5.28515625" style="178" customWidth="1"/>
    <col min="10499" max="10746" width="9.140625" style="178"/>
    <col min="10747" max="10747" width="7" style="178" customWidth="1"/>
    <col min="10748" max="10748" width="6.85546875" style="178" customWidth="1"/>
    <col min="10749" max="10749" width="6" style="178" customWidth="1"/>
    <col min="10750" max="10750" width="6.140625" style="178" customWidth="1"/>
    <col min="10751" max="10751" width="6.28515625" style="178" customWidth="1"/>
    <col min="10752" max="10753" width="5.85546875" style="178" customWidth="1"/>
    <col min="10754" max="10754" width="5.28515625" style="178" customWidth="1"/>
    <col min="10755" max="11002" width="9.140625" style="178"/>
    <col min="11003" max="11003" width="7" style="178" customWidth="1"/>
    <col min="11004" max="11004" width="6.85546875" style="178" customWidth="1"/>
    <col min="11005" max="11005" width="6" style="178" customWidth="1"/>
    <col min="11006" max="11006" width="6.140625" style="178" customWidth="1"/>
    <col min="11007" max="11007" width="6.28515625" style="178" customWidth="1"/>
    <col min="11008" max="11009" width="5.85546875" style="178" customWidth="1"/>
    <col min="11010" max="11010" width="5.28515625" style="178" customWidth="1"/>
    <col min="11011" max="11258" width="9.140625" style="178"/>
    <col min="11259" max="11259" width="7" style="178" customWidth="1"/>
    <col min="11260" max="11260" width="6.85546875" style="178" customWidth="1"/>
    <col min="11261" max="11261" width="6" style="178" customWidth="1"/>
    <col min="11262" max="11262" width="6.140625" style="178" customWidth="1"/>
    <col min="11263" max="11263" width="6.28515625" style="178" customWidth="1"/>
    <col min="11264" max="11265" width="5.85546875" style="178" customWidth="1"/>
    <col min="11266" max="11266" width="5.28515625" style="178" customWidth="1"/>
    <col min="11267" max="11514" width="9.140625" style="178"/>
    <col min="11515" max="11515" width="7" style="178" customWidth="1"/>
    <col min="11516" max="11516" width="6.85546875" style="178" customWidth="1"/>
    <col min="11517" max="11517" width="6" style="178" customWidth="1"/>
    <col min="11518" max="11518" width="6.140625" style="178" customWidth="1"/>
    <col min="11519" max="11519" width="6.28515625" style="178" customWidth="1"/>
    <col min="11520" max="11521" width="5.85546875" style="178" customWidth="1"/>
    <col min="11522" max="11522" width="5.28515625" style="178" customWidth="1"/>
    <col min="11523" max="11770" width="9.140625" style="178"/>
    <col min="11771" max="11771" width="7" style="178" customWidth="1"/>
    <col min="11772" max="11772" width="6.85546875" style="178" customWidth="1"/>
    <col min="11773" max="11773" width="6" style="178" customWidth="1"/>
    <col min="11774" max="11774" width="6.140625" style="178" customWidth="1"/>
    <col min="11775" max="11775" width="6.28515625" style="178" customWidth="1"/>
    <col min="11776" max="11777" width="5.85546875" style="178" customWidth="1"/>
    <col min="11778" max="11778" width="5.28515625" style="178" customWidth="1"/>
    <col min="11779" max="12026" width="9.140625" style="178"/>
    <col min="12027" max="12027" width="7" style="178" customWidth="1"/>
    <col min="12028" max="12028" width="6.85546875" style="178" customWidth="1"/>
    <col min="12029" max="12029" width="6" style="178" customWidth="1"/>
    <col min="12030" max="12030" width="6.140625" style="178" customWidth="1"/>
    <col min="12031" max="12031" width="6.28515625" style="178" customWidth="1"/>
    <col min="12032" max="12033" width="5.85546875" style="178" customWidth="1"/>
    <col min="12034" max="12034" width="5.28515625" style="178" customWidth="1"/>
    <col min="12035" max="12282" width="9.140625" style="178"/>
    <col min="12283" max="12283" width="7" style="178" customWidth="1"/>
    <col min="12284" max="12284" width="6.85546875" style="178" customWidth="1"/>
    <col min="12285" max="12285" width="6" style="178" customWidth="1"/>
    <col min="12286" max="12286" width="6.140625" style="178" customWidth="1"/>
    <col min="12287" max="12287" width="6.28515625" style="178" customWidth="1"/>
    <col min="12288" max="12289" width="5.85546875" style="178" customWidth="1"/>
    <col min="12290" max="12290" width="5.28515625" style="178" customWidth="1"/>
    <col min="12291" max="12538" width="9.140625" style="178"/>
    <col min="12539" max="12539" width="7" style="178" customWidth="1"/>
    <col min="12540" max="12540" width="6.85546875" style="178" customWidth="1"/>
    <col min="12541" max="12541" width="6" style="178" customWidth="1"/>
    <col min="12542" max="12542" width="6.140625" style="178" customWidth="1"/>
    <col min="12543" max="12543" width="6.28515625" style="178" customWidth="1"/>
    <col min="12544" max="12545" width="5.85546875" style="178" customWidth="1"/>
    <col min="12546" max="12546" width="5.28515625" style="178" customWidth="1"/>
    <col min="12547" max="12794" width="9.140625" style="178"/>
    <col min="12795" max="12795" width="7" style="178" customWidth="1"/>
    <col min="12796" max="12796" width="6.85546875" style="178" customWidth="1"/>
    <col min="12797" max="12797" width="6" style="178" customWidth="1"/>
    <col min="12798" max="12798" width="6.140625" style="178" customWidth="1"/>
    <col min="12799" max="12799" width="6.28515625" style="178" customWidth="1"/>
    <col min="12800" max="12801" width="5.85546875" style="178" customWidth="1"/>
    <col min="12802" max="12802" width="5.28515625" style="178" customWidth="1"/>
    <col min="12803" max="13050" width="9.140625" style="178"/>
    <col min="13051" max="13051" width="7" style="178" customWidth="1"/>
    <col min="13052" max="13052" width="6.85546875" style="178" customWidth="1"/>
    <col min="13053" max="13053" width="6" style="178" customWidth="1"/>
    <col min="13054" max="13054" width="6.140625" style="178" customWidth="1"/>
    <col min="13055" max="13055" width="6.28515625" style="178" customWidth="1"/>
    <col min="13056" max="13057" width="5.85546875" style="178" customWidth="1"/>
    <col min="13058" max="13058" width="5.28515625" style="178" customWidth="1"/>
    <col min="13059" max="13306" width="9.140625" style="178"/>
    <col min="13307" max="13307" width="7" style="178" customWidth="1"/>
    <col min="13308" max="13308" width="6.85546875" style="178" customWidth="1"/>
    <col min="13309" max="13309" width="6" style="178" customWidth="1"/>
    <col min="13310" max="13310" width="6.140625" style="178" customWidth="1"/>
    <col min="13311" max="13311" width="6.28515625" style="178" customWidth="1"/>
    <col min="13312" max="13313" width="5.85546875" style="178" customWidth="1"/>
    <col min="13314" max="13314" width="5.28515625" style="178" customWidth="1"/>
    <col min="13315" max="13562" width="9.140625" style="178"/>
    <col min="13563" max="13563" width="7" style="178" customWidth="1"/>
    <col min="13564" max="13564" width="6.85546875" style="178" customWidth="1"/>
    <col min="13565" max="13565" width="6" style="178" customWidth="1"/>
    <col min="13566" max="13566" width="6.140625" style="178" customWidth="1"/>
    <col min="13567" max="13567" width="6.28515625" style="178" customWidth="1"/>
    <col min="13568" max="13569" width="5.85546875" style="178" customWidth="1"/>
    <col min="13570" max="13570" width="5.28515625" style="178" customWidth="1"/>
    <col min="13571" max="13818" width="9.140625" style="178"/>
    <col min="13819" max="13819" width="7" style="178" customWidth="1"/>
    <col min="13820" max="13820" width="6.85546875" style="178" customWidth="1"/>
    <col min="13821" max="13821" width="6" style="178" customWidth="1"/>
    <col min="13822" max="13822" width="6.140625" style="178" customWidth="1"/>
    <col min="13823" max="13823" width="6.28515625" style="178" customWidth="1"/>
    <col min="13824" max="13825" width="5.85546875" style="178" customWidth="1"/>
    <col min="13826" max="13826" width="5.28515625" style="178" customWidth="1"/>
    <col min="13827" max="14074" width="9.140625" style="178"/>
    <col min="14075" max="14075" width="7" style="178" customWidth="1"/>
    <col min="14076" max="14076" width="6.85546875" style="178" customWidth="1"/>
    <col min="14077" max="14077" width="6" style="178" customWidth="1"/>
    <col min="14078" max="14078" width="6.140625" style="178" customWidth="1"/>
    <col min="14079" max="14079" width="6.28515625" style="178" customWidth="1"/>
    <col min="14080" max="14081" width="5.85546875" style="178" customWidth="1"/>
    <col min="14082" max="14082" width="5.28515625" style="178" customWidth="1"/>
    <col min="14083" max="14330" width="9.140625" style="178"/>
    <col min="14331" max="14331" width="7" style="178" customWidth="1"/>
    <col min="14332" max="14332" width="6.85546875" style="178" customWidth="1"/>
    <col min="14333" max="14333" width="6" style="178" customWidth="1"/>
    <col min="14334" max="14334" width="6.140625" style="178" customWidth="1"/>
    <col min="14335" max="14335" width="6.28515625" style="178" customWidth="1"/>
    <col min="14336" max="14337" width="5.85546875" style="178" customWidth="1"/>
    <col min="14338" max="14338" width="5.28515625" style="178" customWidth="1"/>
    <col min="14339" max="14586" width="9.140625" style="178"/>
    <col min="14587" max="14587" width="7" style="178" customWidth="1"/>
    <col min="14588" max="14588" width="6.85546875" style="178" customWidth="1"/>
    <col min="14589" max="14589" width="6" style="178" customWidth="1"/>
    <col min="14590" max="14590" width="6.140625" style="178" customWidth="1"/>
    <col min="14591" max="14591" width="6.28515625" style="178" customWidth="1"/>
    <col min="14592" max="14593" width="5.85546875" style="178" customWidth="1"/>
    <col min="14594" max="14594" width="5.28515625" style="178" customWidth="1"/>
    <col min="14595" max="14842" width="9.140625" style="178"/>
    <col min="14843" max="14843" width="7" style="178" customWidth="1"/>
    <col min="14844" max="14844" width="6.85546875" style="178" customWidth="1"/>
    <col min="14845" max="14845" width="6" style="178" customWidth="1"/>
    <col min="14846" max="14846" width="6.140625" style="178" customWidth="1"/>
    <col min="14847" max="14847" width="6.28515625" style="178" customWidth="1"/>
    <col min="14848" max="14849" width="5.85546875" style="178" customWidth="1"/>
    <col min="14850" max="14850" width="5.28515625" style="178" customWidth="1"/>
    <col min="14851" max="15098" width="9.140625" style="178"/>
    <col min="15099" max="15099" width="7" style="178" customWidth="1"/>
    <col min="15100" max="15100" width="6.85546875" style="178" customWidth="1"/>
    <col min="15101" max="15101" width="6" style="178" customWidth="1"/>
    <col min="15102" max="15102" width="6.140625" style="178" customWidth="1"/>
    <col min="15103" max="15103" width="6.28515625" style="178" customWidth="1"/>
    <col min="15104" max="15105" width="5.85546875" style="178" customWidth="1"/>
    <col min="15106" max="15106" width="5.28515625" style="178" customWidth="1"/>
    <col min="15107" max="15354" width="9.140625" style="178"/>
    <col min="15355" max="15355" width="7" style="178" customWidth="1"/>
    <col min="15356" max="15356" width="6.85546875" style="178" customWidth="1"/>
    <col min="15357" max="15357" width="6" style="178" customWidth="1"/>
    <col min="15358" max="15358" width="6.140625" style="178" customWidth="1"/>
    <col min="15359" max="15359" width="6.28515625" style="178" customWidth="1"/>
    <col min="15360" max="15361" width="5.85546875" style="178" customWidth="1"/>
    <col min="15362" max="15362" width="5.28515625" style="178" customWidth="1"/>
    <col min="15363" max="15610" width="9.140625" style="178"/>
    <col min="15611" max="15611" width="7" style="178" customWidth="1"/>
    <col min="15612" max="15612" width="6.85546875" style="178" customWidth="1"/>
    <col min="15613" max="15613" width="6" style="178" customWidth="1"/>
    <col min="15614" max="15614" width="6.140625" style="178" customWidth="1"/>
    <col min="15615" max="15615" width="6.28515625" style="178" customWidth="1"/>
    <col min="15616" max="15617" width="5.85546875" style="178" customWidth="1"/>
    <col min="15618" max="15618" width="5.28515625" style="178" customWidth="1"/>
    <col min="15619" max="15866" width="9.140625" style="178"/>
    <col min="15867" max="15867" width="7" style="178" customWidth="1"/>
    <col min="15868" max="15868" width="6.85546875" style="178" customWidth="1"/>
    <col min="15869" max="15869" width="6" style="178" customWidth="1"/>
    <col min="15870" max="15870" width="6.140625" style="178" customWidth="1"/>
    <col min="15871" max="15871" width="6.28515625" style="178" customWidth="1"/>
    <col min="15872" max="15873" width="5.85546875" style="178" customWidth="1"/>
    <col min="15874" max="15874" width="5.28515625" style="178" customWidth="1"/>
    <col min="15875" max="16122" width="9.140625" style="178"/>
    <col min="16123" max="16123" width="7" style="178" customWidth="1"/>
    <col min="16124" max="16124" width="6.85546875" style="178" customWidth="1"/>
    <col min="16125" max="16125" width="6" style="178" customWidth="1"/>
    <col min="16126" max="16126" width="6.140625" style="178" customWidth="1"/>
    <col min="16127" max="16127" width="6.28515625" style="178" customWidth="1"/>
    <col min="16128" max="16129" width="5.85546875" style="178" customWidth="1"/>
    <col min="16130" max="16130" width="5.28515625" style="178" customWidth="1"/>
    <col min="16131" max="16378" width="9.140625" style="178"/>
    <col min="16379" max="16384" width="9.140625" style="178" customWidth="1"/>
  </cols>
  <sheetData>
    <row r="1" spans="1:8" s="176" customFormat="1" ht="9.9499999999999993" customHeight="1" x14ac:dyDescent="0.2">
      <c r="A1" s="157" t="s">
        <v>969</v>
      </c>
      <c r="B1" s="175"/>
      <c r="C1" s="175"/>
      <c r="D1" s="175"/>
    </row>
    <row r="2" spans="1:8" s="176" customFormat="1" ht="12.95" customHeight="1" x14ac:dyDescent="0.2">
      <c r="A2" s="630" t="s">
        <v>220</v>
      </c>
      <c r="B2" s="631" t="s">
        <v>617</v>
      </c>
      <c r="C2" s="631"/>
      <c r="D2" s="631"/>
      <c r="E2" s="631"/>
      <c r="F2" s="631"/>
      <c r="G2" s="631"/>
      <c r="H2" s="632"/>
    </row>
    <row r="3" spans="1:8" s="176" customFormat="1" ht="18.95" customHeight="1" x14ac:dyDescent="0.2">
      <c r="A3" s="630"/>
      <c r="B3" s="375" t="s">
        <v>223</v>
      </c>
      <c r="C3" s="376" t="s">
        <v>536</v>
      </c>
      <c r="D3" s="376" t="s">
        <v>537</v>
      </c>
      <c r="E3" s="376" t="s">
        <v>538</v>
      </c>
      <c r="F3" s="376" t="s">
        <v>539</v>
      </c>
      <c r="G3" s="376" t="s">
        <v>540</v>
      </c>
      <c r="H3" s="377" t="s">
        <v>541</v>
      </c>
    </row>
    <row r="4" spans="1:8" s="176" customFormat="1" ht="9" customHeight="1" x14ac:dyDescent="0.2">
      <c r="A4" s="221">
        <v>2010</v>
      </c>
      <c r="B4" s="222">
        <f>C4+D4+E4+F4+G4+H4</f>
        <v>3120494</v>
      </c>
      <c r="C4" s="227">
        <v>986326</v>
      </c>
      <c r="D4" s="227">
        <v>205154</v>
      </c>
      <c r="E4" s="227">
        <v>1877818</v>
      </c>
      <c r="F4" s="227">
        <v>36684</v>
      </c>
      <c r="G4" s="227">
        <v>14509</v>
      </c>
      <c r="H4" s="223">
        <v>3</v>
      </c>
    </row>
    <row r="5" spans="1:8" s="176" customFormat="1" ht="9" customHeight="1" x14ac:dyDescent="0.2">
      <c r="A5" s="221">
        <v>2011</v>
      </c>
      <c r="B5" s="222">
        <f>C5+D5+E5+F5+G5+H5</f>
        <v>3184259</v>
      </c>
      <c r="C5" s="227">
        <v>912030</v>
      </c>
      <c r="D5" s="227">
        <v>295764</v>
      </c>
      <c r="E5" s="227">
        <v>1951143</v>
      </c>
      <c r="F5" s="227">
        <v>20718</v>
      </c>
      <c r="G5" s="227">
        <v>4604</v>
      </c>
      <c r="H5" s="223">
        <v>0</v>
      </c>
    </row>
    <row r="6" spans="1:8" s="176" customFormat="1" ht="9" customHeight="1" x14ac:dyDescent="0.2">
      <c r="A6" s="221">
        <v>2012</v>
      </c>
      <c r="B6" s="222">
        <f>C6+D6+E6+F6+G6+H6</f>
        <v>3207484</v>
      </c>
      <c r="C6" s="227">
        <v>898842</v>
      </c>
      <c r="D6" s="227">
        <v>189552</v>
      </c>
      <c r="E6" s="227">
        <v>2112615</v>
      </c>
      <c r="F6" s="227">
        <v>2355</v>
      </c>
      <c r="G6" s="227">
        <v>4120</v>
      </c>
      <c r="H6" s="223">
        <v>0</v>
      </c>
    </row>
    <row r="7" spans="1:8" s="176" customFormat="1" ht="9" customHeight="1" x14ac:dyDescent="0.2">
      <c r="A7" s="221">
        <v>2013</v>
      </c>
      <c r="B7" s="222">
        <f>C7+D7+E7+F7+G7+H7</f>
        <v>3305800</v>
      </c>
      <c r="C7" s="227">
        <v>872276</v>
      </c>
      <c r="D7" s="227">
        <v>262124</v>
      </c>
      <c r="E7" s="227">
        <v>2151423</v>
      </c>
      <c r="F7" s="227">
        <v>8475</v>
      </c>
      <c r="G7" s="227">
        <v>11502</v>
      </c>
      <c r="H7" s="223">
        <v>0</v>
      </c>
    </row>
    <row r="8" spans="1:8" s="176" customFormat="1" ht="9" customHeight="1" x14ac:dyDescent="0.2">
      <c r="A8" s="224">
        <v>2014</v>
      </c>
      <c r="B8" s="225">
        <f>C8+D8+E8+F8+G8+H8</f>
        <v>3326000</v>
      </c>
      <c r="C8" s="228">
        <v>943529</v>
      </c>
      <c r="D8" s="228">
        <v>220190</v>
      </c>
      <c r="E8" s="228">
        <v>2152108</v>
      </c>
      <c r="F8" s="228">
        <v>2393</v>
      </c>
      <c r="G8" s="228">
        <v>7780</v>
      </c>
      <c r="H8" s="226">
        <v>0</v>
      </c>
    </row>
    <row r="9" spans="1:8" s="25" customFormat="1" ht="6.95" customHeight="1" x14ac:dyDescent="0.2">
      <c r="A9" s="313" t="s">
        <v>872</v>
      </c>
    </row>
    <row r="10" spans="1:8" ht="9.4" customHeight="1" x14ac:dyDescent="0.15"/>
    <row r="11" spans="1:8" ht="9.4" customHeight="1" x14ac:dyDescent="0.15"/>
    <row r="12" spans="1:8" ht="9.4" customHeight="1" x14ac:dyDescent="0.15">
      <c r="C12" s="179"/>
      <c r="D12" s="179"/>
      <c r="E12" s="179"/>
      <c r="F12" s="179"/>
      <c r="G12" s="179"/>
    </row>
    <row r="13" spans="1:8" ht="9.4" customHeight="1" x14ac:dyDescent="0.15"/>
    <row r="14" spans="1:8" ht="9.4" customHeight="1" x14ac:dyDescent="0.15"/>
    <row r="15" spans="1:8" ht="9.4" customHeight="1" x14ac:dyDescent="0.15"/>
    <row r="16" spans="1:8" ht="9.4" customHeight="1" x14ac:dyDescent="0.15"/>
    <row r="17" spans="1:7" ht="9.4" customHeight="1" x14ac:dyDescent="0.15"/>
    <row r="18" spans="1:7" ht="9.4" customHeight="1" x14ac:dyDescent="0.15"/>
    <row r="19" spans="1:7" ht="9.4" customHeight="1" x14ac:dyDescent="0.15"/>
    <row r="20" spans="1:7" ht="9.4" customHeight="1" x14ac:dyDescent="0.15"/>
    <row r="21" spans="1:7" ht="9.4" customHeight="1" x14ac:dyDescent="0.15"/>
    <row r="22" spans="1:7" s="25" customFormat="1" ht="6.95" customHeight="1" x14ac:dyDescent="0.2">
      <c r="A22" s="313" t="s">
        <v>934</v>
      </c>
    </row>
    <row r="23" spans="1:7" x14ac:dyDescent="0.15">
      <c r="B23" s="180"/>
      <c r="C23" s="180"/>
      <c r="D23" s="180"/>
      <c r="E23" s="180"/>
      <c r="F23" s="177"/>
      <c r="G23" s="180"/>
    </row>
  </sheetData>
  <mergeCells count="2">
    <mergeCell ref="A2:A3"/>
    <mergeCell ref="B2:H2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topLeftCell="A10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9.5703125" style="25" customWidth="1"/>
    <col min="2" max="3" width="19.85546875" style="25" customWidth="1"/>
    <col min="4" max="16384" width="9.140625" style="25"/>
  </cols>
  <sheetData>
    <row r="1" spans="1:11" ht="9" customHeight="1" x14ac:dyDescent="0.2">
      <c r="A1" s="327" t="s">
        <v>1046</v>
      </c>
      <c r="B1" s="53"/>
    </row>
    <row r="2" spans="1:11" ht="12.95" customHeight="1" x14ac:dyDescent="0.2">
      <c r="A2" s="707" t="s">
        <v>159</v>
      </c>
      <c r="B2" s="708" t="s">
        <v>440</v>
      </c>
      <c r="C2" s="709"/>
    </row>
    <row r="3" spans="1:11" ht="12.95" customHeight="1" x14ac:dyDescent="0.2">
      <c r="A3" s="707"/>
      <c r="B3" s="490">
        <v>2013</v>
      </c>
      <c r="C3" s="491">
        <v>2014</v>
      </c>
    </row>
    <row r="4" spans="1:11" ht="9" customHeight="1" x14ac:dyDescent="0.2">
      <c r="A4" s="208" t="s">
        <v>148</v>
      </c>
      <c r="B4" s="285">
        <v>26.386230261963821</v>
      </c>
      <c r="C4" s="285">
        <v>28.368280216476251</v>
      </c>
      <c r="E4" s="41"/>
      <c r="F4" s="42"/>
      <c r="G4" s="42"/>
      <c r="H4" s="42"/>
      <c r="I4" s="42"/>
      <c r="J4" s="42"/>
      <c r="K4" s="43"/>
    </row>
    <row r="5" spans="1:11" ht="9" customHeight="1" x14ac:dyDescent="0.15">
      <c r="A5" s="208" t="s">
        <v>149</v>
      </c>
      <c r="B5" s="285">
        <v>7.9292153185310656</v>
      </c>
      <c r="C5" s="285">
        <v>6.6202645820805772</v>
      </c>
      <c r="E5" s="44"/>
      <c r="F5" s="44"/>
      <c r="G5" s="44"/>
      <c r="H5" s="44"/>
      <c r="I5" s="44"/>
      <c r="J5" s="44"/>
      <c r="K5" s="44"/>
    </row>
    <row r="6" spans="1:11" ht="9" customHeight="1" x14ac:dyDescent="0.15">
      <c r="A6" s="208" t="s">
        <v>150</v>
      </c>
      <c r="B6" s="285">
        <v>65.080252888862006</v>
      </c>
      <c r="C6" s="285">
        <v>64.705592303066751</v>
      </c>
      <c r="E6" s="44"/>
      <c r="F6" s="45"/>
      <c r="G6" s="45"/>
      <c r="H6" s="45"/>
      <c r="I6" s="45"/>
      <c r="J6" s="45"/>
      <c r="K6" s="45"/>
    </row>
    <row r="7" spans="1:11" ht="9" customHeight="1" x14ac:dyDescent="0.15">
      <c r="A7" s="247" t="s">
        <v>679</v>
      </c>
      <c r="B7" s="285">
        <v>0.25636759634581646</v>
      </c>
      <c r="C7" s="285">
        <v>7.1948286229705352E-2</v>
      </c>
      <c r="E7" s="44"/>
      <c r="F7" s="45"/>
      <c r="G7" s="45"/>
      <c r="H7" s="45"/>
      <c r="I7" s="45"/>
      <c r="J7" s="45"/>
      <c r="K7" s="45"/>
    </row>
    <row r="8" spans="1:11" ht="9" customHeight="1" x14ac:dyDescent="0.15">
      <c r="A8" s="492" t="s">
        <v>107</v>
      </c>
      <c r="B8" s="501">
        <v>0.34793393429729563</v>
      </c>
      <c r="C8" s="501">
        <v>0.23391461214672279</v>
      </c>
      <c r="E8" s="44"/>
      <c r="F8" s="46"/>
      <c r="G8" s="46"/>
      <c r="H8" s="46"/>
      <c r="I8" s="46"/>
      <c r="J8" s="46"/>
      <c r="K8" s="45"/>
    </row>
    <row r="9" spans="1:11" ht="6.95" customHeight="1" x14ac:dyDescent="0.2">
      <c r="A9" s="313" t="s">
        <v>871</v>
      </c>
      <c r="C9" s="53"/>
    </row>
    <row r="10" spans="1:11" ht="9" customHeight="1" x14ac:dyDescent="0.15">
      <c r="A10" s="40"/>
      <c r="E10" s="44"/>
      <c r="F10" s="46"/>
      <c r="G10" s="46"/>
      <c r="H10" s="46"/>
      <c r="I10" s="46"/>
      <c r="J10" s="46"/>
      <c r="K10" s="45"/>
    </row>
    <row r="11" spans="1:11" ht="9" customHeight="1" x14ac:dyDescent="0.15">
      <c r="A11" s="40"/>
      <c r="E11" s="44"/>
      <c r="F11" s="46"/>
      <c r="G11" s="46"/>
      <c r="H11" s="46"/>
      <c r="I11" s="46"/>
      <c r="J11" s="46"/>
      <c r="K11" s="45"/>
    </row>
    <row r="12" spans="1:11" ht="9" customHeight="1" x14ac:dyDescent="0.15">
      <c r="A12" s="47"/>
    </row>
    <row r="13" spans="1:11" ht="9" customHeight="1" x14ac:dyDescent="0.2">
      <c r="C13" s="48"/>
    </row>
    <row r="14" spans="1:11" ht="9" customHeight="1" x14ac:dyDescent="0.2">
      <c r="A14" s="27" t="s">
        <v>1047</v>
      </c>
    </row>
    <row r="15" spans="1:11" ht="12.95" customHeight="1" x14ac:dyDescent="0.2">
      <c r="A15" s="707" t="s">
        <v>160</v>
      </c>
      <c r="B15" s="708" t="s">
        <v>161</v>
      </c>
      <c r="C15" s="709"/>
    </row>
    <row r="16" spans="1:11" ht="12.95" customHeight="1" x14ac:dyDescent="0.2">
      <c r="A16" s="707"/>
      <c r="B16" s="490">
        <v>2013</v>
      </c>
      <c r="C16" s="491">
        <v>2014</v>
      </c>
    </row>
    <row r="17" spans="1:3" ht="9" customHeight="1" x14ac:dyDescent="0.2">
      <c r="A17" s="208" t="s">
        <v>144</v>
      </c>
      <c r="B17" s="285">
        <v>65.777073359310904</v>
      </c>
      <c r="C17" s="285">
        <v>66.154738964674564</v>
      </c>
    </row>
    <row r="18" spans="1:3" ht="9" customHeight="1" x14ac:dyDescent="0.2">
      <c r="A18" s="143" t="s">
        <v>145</v>
      </c>
      <c r="B18" s="286">
        <v>75.283550781253737</v>
      </c>
      <c r="C18" s="286">
        <v>75.686713488275899</v>
      </c>
    </row>
    <row r="19" spans="1:3" ht="9" customHeight="1" x14ac:dyDescent="0.2">
      <c r="A19" s="492" t="s">
        <v>342</v>
      </c>
      <c r="B19" s="502">
        <v>70.439544158349548</v>
      </c>
      <c r="C19" s="502">
        <v>70.840200361240491</v>
      </c>
    </row>
    <row r="20" spans="1:3" ht="6.95" customHeight="1" x14ac:dyDescent="0.2">
      <c r="A20" s="329" t="s">
        <v>871</v>
      </c>
      <c r="B20" s="53"/>
      <c r="C20" s="53"/>
    </row>
    <row r="21" spans="1:3" ht="6" customHeight="1" x14ac:dyDescent="0.2">
      <c r="A21" s="313"/>
    </row>
    <row r="24" spans="1:3" s="28" customFormat="1" ht="9" customHeight="1" x14ac:dyDescent="0.2">
      <c r="A24" s="27" t="s">
        <v>1048</v>
      </c>
    </row>
    <row r="25" spans="1:3" ht="12.95" customHeight="1" x14ac:dyDescent="0.2">
      <c r="A25" s="707" t="s">
        <v>715</v>
      </c>
      <c r="B25" s="708" t="s">
        <v>440</v>
      </c>
      <c r="C25" s="709"/>
    </row>
    <row r="26" spans="1:3" ht="12.95" customHeight="1" x14ac:dyDescent="0.2">
      <c r="A26" s="707"/>
      <c r="B26" s="490">
        <v>2013</v>
      </c>
      <c r="C26" s="491">
        <v>2014</v>
      </c>
    </row>
    <row r="27" spans="1:3" ht="9" customHeight="1" x14ac:dyDescent="0.2">
      <c r="A27" s="208" t="s">
        <v>711</v>
      </c>
      <c r="B27" s="285">
        <v>27.773942710736009</v>
      </c>
      <c r="C27" s="285">
        <v>24.480828805201455</v>
      </c>
    </row>
    <row r="28" spans="1:3" ht="9" customHeight="1" x14ac:dyDescent="0.2">
      <c r="A28" s="208" t="s">
        <v>712</v>
      </c>
      <c r="B28" s="285">
        <v>6.0781479723742429</v>
      </c>
      <c r="C28" s="285">
        <v>5.3495857423854094</v>
      </c>
    </row>
    <row r="29" spans="1:3" ht="9" customHeight="1" x14ac:dyDescent="0.2">
      <c r="A29" s="208" t="s">
        <v>713</v>
      </c>
      <c r="B29" s="285">
        <v>9.4936992429798917</v>
      </c>
      <c r="C29" s="285">
        <v>9.9292145456537177</v>
      </c>
    </row>
    <row r="30" spans="1:3" ht="9" customHeight="1" x14ac:dyDescent="0.2">
      <c r="A30" s="208" t="s">
        <v>714</v>
      </c>
      <c r="B30" s="285">
        <v>16.724386269427473</v>
      </c>
      <c r="C30" s="285">
        <v>18.023387874970396</v>
      </c>
    </row>
    <row r="31" spans="1:3" ht="9" customHeight="1" x14ac:dyDescent="0.2">
      <c r="A31" s="208" t="s">
        <v>269</v>
      </c>
      <c r="B31" s="285">
        <v>39.908666403374568</v>
      </c>
      <c r="C31" s="285">
        <v>42.207075645711875</v>
      </c>
    </row>
    <row r="32" spans="1:3" s="24" customFormat="1" ht="9" customHeight="1" x14ac:dyDescent="0.2">
      <c r="A32" s="553" t="s">
        <v>223</v>
      </c>
      <c r="B32" s="554">
        <v>100</v>
      </c>
      <c r="C32" s="554">
        <v>100</v>
      </c>
    </row>
    <row r="33" spans="1:3" ht="6.95" customHeight="1" x14ac:dyDescent="0.2">
      <c r="A33" s="313" t="s">
        <v>871</v>
      </c>
      <c r="C33" s="53"/>
    </row>
  </sheetData>
  <mergeCells count="6">
    <mergeCell ref="B2:C2"/>
    <mergeCell ref="A2:A3"/>
    <mergeCell ref="A25:A26"/>
    <mergeCell ref="B25:C25"/>
    <mergeCell ref="A15:A16"/>
    <mergeCell ref="B15:C15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200" zoomScaleNormal="200" workbookViewId="0">
      <selection activeCell="A25" sqref="A25"/>
    </sheetView>
  </sheetViews>
  <sheetFormatPr defaultColWidth="9.140625" defaultRowHeight="9" customHeight="1" x14ac:dyDescent="0.15"/>
  <cols>
    <col min="1" max="1" width="15.140625" style="22" customWidth="1"/>
    <col min="2" max="6" width="8.85546875" style="22" customWidth="1"/>
    <col min="7" max="10" width="9.140625" style="35"/>
    <col min="11" max="16384" width="9.140625" style="22"/>
  </cols>
  <sheetData>
    <row r="1" spans="1:10" x14ac:dyDescent="0.15">
      <c r="A1" s="27" t="s">
        <v>1074</v>
      </c>
      <c r="B1" s="35"/>
      <c r="C1" s="35"/>
      <c r="D1" s="35"/>
      <c r="E1" s="35"/>
      <c r="F1" s="35"/>
    </row>
    <row r="2" spans="1:10" ht="12.95" customHeight="1" x14ac:dyDescent="0.15">
      <c r="A2" s="707" t="s">
        <v>578</v>
      </c>
      <c r="B2" s="708" t="s">
        <v>577</v>
      </c>
      <c r="C2" s="708"/>
      <c r="D2" s="708"/>
      <c r="E2" s="708"/>
      <c r="F2" s="709"/>
      <c r="G2" s="36"/>
      <c r="H2" s="36"/>
      <c r="I2" s="36"/>
      <c r="J2" s="36"/>
    </row>
    <row r="3" spans="1:10" ht="12.95" customHeight="1" x14ac:dyDescent="0.15">
      <c r="A3" s="707"/>
      <c r="B3" s="490">
        <v>2010</v>
      </c>
      <c r="C3" s="490">
        <v>2011</v>
      </c>
      <c r="D3" s="490">
        <v>2012</v>
      </c>
      <c r="E3" s="490">
        <v>2013</v>
      </c>
      <c r="F3" s="491">
        <v>2014</v>
      </c>
    </row>
    <row r="4" spans="1:10" ht="10.9" customHeight="1" x14ac:dyDescent="0.15">
      <c r="A4" s="711" t="s">
        <v>559</v>
      </c>
      <c r="B4" s="711"/>
      <c r="C4" s="711"/>
      <c r="D4" s="711"/>
      <c r="E4" s="711"/>
      <c r="F4" s="711"/>
      <c r="H4" s="37"/>
      <c r="I4" s="37"/>
    </row>
    <row r="5" spans="1:10" ht="9" customHeight="1" x14ac:dyDescent="0.15">
      <c r="A5" s="284" t="s">
        <v>527</v>
      </c>
      <c r="B5" s="569">
        <v>77.67</v>
      </c>
      <c r="C5" s="569">
        <v>86.16</v>
      </c>
      <c r="D5" s="569">
        <v>84.526338886137111</v>
      </c>
      <c r="E5" s="569">
        <v>88.025925496304652</v>
      </c>
      <c r="F5" s="569">
        <v>87.643132174238929</v>
      </c>
      <c r="H5" s="38"/>
      <c r="I5" s="38"/>
    </row>
    <row r="6" spans="1:10" ht="9" customHeight="1" x14ac:dyDescent="0.15">
      <c r="A6" s="284" t="s">
        <v>528</v>
      </c>
      <c r="B6" s="569">
        <v>22.33</v>
      </c>
      <c r="C6" s="569">
        <v>13.84</v>
      </c>
      <c r="D6" s="569">
        <v>15.473661113862891</v>
      </c>
      <c r="E6" s="569">
        <v>11.974074503695356</v>
      </c>
      <c r="F6" s="569">
        <v>12.356867825761071</v>
      </c>
      <c r="H6" s="38"/>
      <c r="I6" s="38"/>
    </row>
    <row r="7" spans="1:10" ht="10.9" customHeight="1" x14ac:dyDescent="0.15">
      <c r="A7" s="710" t="s">
        <v>560</v>
      </c>
      <c r="B7" s="710"/>
      <c r="C7" s="710"/>
      <c r="D7" s="710"/>
      <c r="E7" s="710"/>
      <c r="F7" s="710"/>
      <c r="H7" s="38"/>
      <c r="I7" s="38"/>
    </row>
    <row r="8" spans="1:10" ht="9" customHeight="1" x14ac:dyDescent="0.15">
      <c r="A8" s="284" t="s">
        <v>557</v>
      </c>
      <c r="B8" s="569">
        <v>93.64</v>
      </c>
      <c r="C8" s="569">
        <v>93.95</v>
      </c>
      <c r="D8" s="569">
        <v>94.373115392302537</v>
      </c>
      <c r="E8" s="569">
        <v>94.984236734829153</v>
      </c>
      <c r="F8" s="569">
        <v>95.17758161782929</v>
      </c>
      <c r="G8" s="39"/>
      <c r="H8" s="38"/>
      <c r="I8" s="38"/>
    </row>
    <row r="9" spans="1:10" ht="9" customHeight="1" x14ac:dyDescent="0.15">
      <c r="A9" s="284" t="s">
        <v>558</v>
      </c>
      <c r="B9" s="569">
        <v>6.36</v>
      </c>
      <c r="C9" s="569">
        <v>6.05</v>
      </c>
      <c r="D9" s="569">
        <v>5.6268846076974546</v>
      </c>
      <c r="E9" s="569">
        <v>5.0157632651708477</v>
      </c>
      <c r="F9" s="569">
        <v>4.8224183821707127</v>
      </c>
      <c r="H9" s="38"/>
      <c r="I9" s="38"/>
    </row>
    <row r="10" spans="1:10" ht="10.9" customHeight="1" x14ac:dyDescent="0.15">
      <c r="A10" s="710" t="s">
        <v>508</v>
      </c>
      <c r="B10" s="710"/>
      <c r="C10" s="710"/>
      <c r="D10" s="710"/>
      <c r="E10" s="710"/>
      <c r="F10" s="710"/>
      <c r="H10" s="38"/>
      <c r="I10" s="38"/>
    </row>
    <row r="11" spans="1:10" ht="9" customHeight="1" x14ac:dyDescent="0.15">
      <c r="A11" s="284" t="s">
        <v>557</v>
      </c>
      <c r="B11" s="569">
        <v>98.88</v>
      </c>
      <c r="C11" s="569">
        <v>99.81</v>
      </c>
      <c r="D11" s="569">
        <v>99.872259443676853</v>
      </c>
      <c r="E11" s="569">
        <v>99.623628740927316</v>
      </c>
      <c r="F11" s="569">
        <v>99.577982982307319</v>
      </c>
    </row>
    <row r="12" spans="1:10" ht="9" customHeight="1" x14ac:dyDescent="0.15">
      <c r="A12" s="284" t="s">
        <v>558</v>
      </c>
      <c r="B12" s="569">
        <v>1.1200000000000001</v>
      </c>
      <c r="C12" s="569">
        <v>0.19</v>
      </c>
      <c r="D12" s="569">
        <v>0.12774055632315753</v>
      </c>
      <c r="E12" s="569">
        <v>0.37637125907268087</v>
      </c>
      <c r="F12" s="569">
        <v>0.42201701769267808</v>
      </c>
    </row>
    <row r="13" spans="1:10" ht="10.9" customHeight="1" x14ac:dyDescent="0.15">
      <c r="A13" s="710" t="s">
        <v>561</v>
      </c>
      <c r="B13" s="710"/>
      <c r="C13" s="710"/>
      <c r="D13" s="710"/>
      <c r="E13" s="710"/>
      <c r="F13" s="710"/>
    </row>
    <row r="14" spans="1:10" ht="9" customHeight="1" x14ac:dyDescent="0.15">
      <c r="A14" s="292" t="s">
        <v>557</v>
      </c>
      <c r="B14" s="570">
        <v>79.11</v>
      </c>
      <c r="C14" s="570">
        <v>82.11</v>
      </c>
      <c r="D14" s="570">
        <v>86.763753834389149</v>
      </c>
      <c r="E14" s="570">
        <v>86.144379909190334</v>
      </c>
      <c r="F14" s="570">
        <v>90.295220498602674</v>
      </c>
    </row>
    <row r="15" spans="1:10" ht="9" customHeight="1" x14ac:dyDescent="0.15">
      <c r="A15" s="500" t="s">
        <v>558</v>
      </c>
      <c r="B15" s="571">
        <v>20.89</v>
      </c>
      <c r="C15" s="571">
        <v>17.89</v>
      </c>
      <c r="D15" s="571">
        <v>13.236246165610851</v>
      </c>
      <c r="E15" s="571">
        <v>13.855620090809664</v>
      </c>
      <c r="F15" s="571">
        <v>9.7047795013973204</v>
      </c>
    </row>
    <row r="16" spans="1:10" s="25" customFormat="1" ht="6.95" customHeight="1" x14ac:dyDescent="0.2">
      <c r="A16" s="313" t="s">
        <v>870</v>
      </c>
      <c r="C16" s="53"/>
    </row>
    <row r="17" spans="4:7" ht="9" customHeight="1" x14ac:dyDescent="0.2">
      <c r="D17" s="34"/>
    </row>
    <row r="18" spans="4:7" ht="9" customHeight="1" x14ac:dyDescent="0.15">
      <c r="F18" s="37"/>
      <c r="G18" s="37"/>
    </row>
  </sheetData>
  <mergeCells count="6">
    <mergeCell ref="A7:F7"/>
    <mergeCell ref="A10:F10"/>
    <mergeCell ref="A13:F13"/>
    <mergeCell ref="A2:A3"/>
    <mergeCell ref="B2:F2"/>
    <mergeCell ref="A4:F4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zoomScale="200" zoomScaleNormal="200" workbookViewId="0">
      <selection activeCell="A25" sqref="A25"/>
    </sheetView>
  </sheetViews>
  <sheetFormatPr defaultColWidth="9.140625" defaultRowHeight="9" customHeight="1" x14ac:dyDescent="0.15"/>
  <cols>
    <col min="1" max="1" width="5.85546875" style="22" customWidth="1"/>
    <col min="2" max="2" width="6" style="22" customWidth="1"/>
    <col min="3" max="4" width="7.28515625" style="22" customWidth="1"/>
    <col min="5" max="5" width="5.5703125" style="22" customWidth="1"/>
    <col min="6" max="6" width="6.7109375" style="22" customWidth="1"/>
    <col min="7" max="7" width="5.7109375" style="22" customWidth="1"/>
    <col min="8" max="8" width="5" style="22" customWidth="1"/>
    <col min="9" max="9" width="4.85546875" style="22" customWidth="1"/>
    <col min="10" max="10" width="5" style="22" customWidth="1"/>
    <col min="11" max="16384" width="9.140625" style="22"/>
  </cols>
  <sheetData>
    <row r="1" spans="1:10" ht="9" customHeight="1" x14ac:dyDescent="0.15">
      <c r="A1" s="27" t="s">
        <v>962</v>
      </c>
      <c r="J1" s="35"/>
    </row>
    <row r="2" spans="1:10" ht="9" customHeight="1" x14ac:dyDescent="0.15">
      <c r="A2" s="33" t="s">
        <v>1049</v>
      </c>
    </row>
    <row r="3" spans="1:10" ht="12.95" customHeight="1" x14ac:dyDescent="0.15">
      <c r="A3" s="712" t="s">
        <v>350</v>
      </c>
      <c r="B3" s="713" t="s">
        <v>581</v>
      </c>
      <c r="C3" s="713"/>
      <c r="D3" s="713"/>
      <c r="E3" s="713"/>
      <c r="F3" s="713"/>
      <c r="G3" s="713"/>
      <c r="H3" s="713"/>
      <c r="I3" s="713"/>
      <c r="J3" s="714"/>
    </row>
    <row r="4" spans="1:10" ht="12.95" customHeight="1" x14ac:dyDescent="0.15">
      <c r="A4" s="712"/>
      <c r="B4" s="708" t="s">
        <v>579</v>
      </c>
      <c r="C4" s="708"/>
      <c r="D4" s="713"/>
      <c r="E4" s="713"/>
      <c r="F4" s="708" t="s">
        <v>580</v>
      </c>
      <c r="G4" s="713"/>
      <c r="H4" s="713"/>
      <c r="I4" s="713"/>
      <c r="J4" s="714"/>
    </row>
    <row r="5" spans="1:10" ht="12.95" customHeight="1" x14ac:dyDescent="0.15">
      <c r="A5" s="712"/>
      <c r="B5" s="715" t="s">
        <v>508</v>
      </c>
      <c r="C5" s="715" t="s">
        <v>561</v>
      </c>
      <c r="D5" s="715"/>
      <c r="E5" s="715"/>
      <c r="F5" s="715" t="s">
        <v>699</v>
      </c>
      <c r="G5" s="715" t="s">
        <v>509</v>
      </c>
      <c r="H5" s="715" t="s">
        <v>460</v>
      </c>
      <c r="I5" s="715" t="s">
        <v>507</v>
      </c>
      <c r="J5" s="716" t="s">
        <v>740</v>
      </c>
    </row>
    <row r="6" spans="1:10" ht="18" customHeight="1" x14ac:dyDescent="0.15">
      <c r="A6" s="712"/>
      <c r="B6" s="715"/>
      <c r="C6" s="503" t="s">
        <v>741</v>
      </c>
      <c r="D6" s="503" t="s">
        <v>742</v>
      </c>
      <c r="E6" s="503" t="s">
        <v>743</v>
      </c>
      <c r="F6" s="715"/>
      <c r="G6" s="715"/>
      <c r="H6" s="715"/>
      <c r="I6" s="715"/>
      <c r="J6" s="716"/>
    </row>
    <row r="7" spans="1:10" ht="11.1" customHeight="1" x14ac:dyDescent="0.15">
      <c r="A7" s="322">
        <v>2013</v>
      </c>
      <c r="B7" s="567">
        <v>99.623628740927316</v>
      </c>
      <c r="C7" s="567">
        <v>12.664053955523149</v>
      </c>
      <c r="D7" s="567">
        <v>0.43872004772478707</v>
      </c>
      <c r="E7" s="567">
        <v>73.041605905942404</v>
      </c>
      <c r="F7" s="567">
        <v>29.653270307891162</v>
      </c>
      <c r="G7" s="567">
        <v>95.673698339575125</v>
      </c>
      <c r="H7" s="567">
        <v>8.840374672720646</v>
      </c>
      <c r="I7" s="567">
        <v>96.614315779007725</v>
      </c>
      <c r="J7" s="567">
        <v>24.51218804891791</v>
      </c>
    </row>
    <row r="8" spans="1:10" ht="9" customHeight="1" x14ac:dyDescent="0.15">
      <c r="A8" s="504">
        <v>2014</v>
      </c>
      <c r="B8" s="568">
        <v>99.577982982307319</v>
      </c>
      <c r="C8" s="568">
        <v>10.548007584015538</v>
      </c>
      <c r="D8" s="568">
        <v>0.78348683375410788</v>
      </c>
      <c r="E8" s="568">
        <v>78.963726080833027</v>
      </c>
      <c r="F8" s="568">
        <v>30.740751188276612</v>
      </c>
      <c r="G8" s="568">
        <v>95.418863727491242</v>
      </c>
      <c r="H8" s="568">
        <v>6.0281237218092834</v>
      </c>
      <c r="I8" s="568">
        <v>96.081961366654099</v>
      </c>
      <c r="J8" s="568">
        <v>29.174180497151962</v>
      </c>
    </row>
    <row r="9" spans="1:10" s="25" customFormat="1" ht="6.95" customHeight="1" x14ac:dyDescent="0.2">
      <c r="A9" s="329" t="s">
        <v>869</v>
      </c>
      <c r="C9" s="53"/>
      <c r="D9" s="53"/>
      <c r="E9" s="53"/>
      <c r="F9" s="53"/>
      <c r="G9" s="53"/>
      <c r="H9" s="53"/>
      <c r="I9" s="53"/>
    </row>
    <row r="10" spans="1:10" ht="9" customHeight="1" x14ac:dyDescent="0.2">
      <c r="D10" s="34"/>
    </row>
    <row r="22" spans="12:12" ht="9" customHeight="1" x14ac:dyDescent="0.15">
      <c r="L22" s="27"/>
    </row>
  </sheetData>
  <mergeCells count="11">
    <mergeCell ref="A3:A6"/>
    <mergeCell ref="B3:J3"/>
    <mergeCell ref="B4:E4"/>
    <mergeCell ref="F4:J4"/>
    <mergeCell ref="B5:B6"/>
    <mergeCell ref="C5:E5"/>
    <mergeCell ref="F5:F6"/>
    <mergeCell ref="G5:G6"/>
    <mergeCell ref="H5:H6"/>
    <mergeCell ref="I5:I6"/>
    <mergeCell ref="J5:J6"/>
  </mergeCells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"/>
  <sheetViews>
    <sheetView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2.42578125" style="25" customWidth="1"/>
    <col min="2" max="5" width="11.7109375" style="25" customWidth="1"/>
    <col min="6" max="16384" width="9.140625" style="25"/>
  </cols>
  <sheetData>
    <row r="1" spans="1:5" s="28" customFormat="1" ht="9" customHeight="1" x14ac:dyDescent="0.2">
      <c r="A1" s="327" t="s">
        <v>1080</v>
      </c>
      <c r="B1" s="326"/>
      <c r="D1" s="326"/>
      <c r="E1" s="326"/>
    </row>
    <row r="2" spans="1:5" ht="12.95" customHeight="1" x14ac:dyDescent="0.2">
      <c r="A2" s="707" t="s">
        <v>63</v>
      </c>
      <c r="B2" s="708" t="s">
        <v>749</v>
      </c>
      <c r="C2" s="708"/>
      <c r="D2" s="708"/>
      <c r="E2" s="709"/>
    </row>
    <row r="3" spans="1:5" ht="12.95" customHeight="1" x14ac:dyDescent="0.2">
      <c r="A3" s="707"/>
      <c r="B3" s="490" t="s">
        <v>162</v>
      </c>
      <c r="C3" s="496" t="s">
        <v>163</v>
      </c>
      <c r="D3" s="496" t="s">
        <v>164</v>
      </c>
      <c r="E3" s="497" t="s">
        <v>253</v>
      </c>
    </row>
    <row r="4" spans="1:5" ht="9" customHeight="1" x14ac:dyDescent="0.2">
      <c r="A4" s="198">
        <v>1991</v>
      </c>
      <c r="B4" s="325">
        <v>0.37</v>
      </c>
      <c r="C4" s="324">
        <v>0.52700000000000002</v>
      </c>
      <c r="D4" s="324">
        <v>0.55200000000000005</v>
      </c>
      <c r="E4" s="287">
        <v>0.17399999999999999</v>
      </c>
    </row>
    <row r="5" spans="1:5" ht="9" customHeight="1" x14ac:dyDescent="0.2">
      <c r="A5" s="198">
        <v>2000</v>
      </c>
      <c r="B5" s="325">
        <v>0.47099999999999997</v>
      </c>
      <c r="C5" s="324">
        <v>0.57399999999999995</v>
      </c>
      <c r="D5" s="324">
        <v>0.64700000000000002</v>
      </c>
      <c r="E5" s="324">
        <v>0.28199999999999997</v>
      </c>
    </row>
    <row r="6" spans="1:5" ht="9" customHeight="1" x14ac:dyDescent="0.2">
      <c r="A6" s="505">
        <v>2010</v>
      </c>
      <c r="B6" s="506">
        <v>0.63100000000000001</v>
      </c>
      <c r="C6" s="507">
        <v>0.64100000000000001</v>
      </c>
      <c r="D6" s="507">
        <v>0.755</v>
      </c>
      <c r="E6" s="507">
        <v>0.52</v>
      </c>
    </row>
    <row r="7" spans="1:5" ht="6.95" customHeight="1" x14ac:dyDescent="0.2">
      <c r="A7" s="313" t="s">
        <v>868</v>
      </c>
      <c r="B7" s="53"/>
      <c r="E7" s="53"/>
    </row>
    <row r="8" spans="1:5" ht="6" customHeight="1" x14ac:dyDescent="0.2">
      <c r="A8" s="31"/>
    </row>
    <row r="12" spans="1:5" ht="6" customHeight="1" x14ac:dyDescent="0.2"/>
    <row r="24" spans="1:5" ht="6.95" customHeight="1" x14ac:dyDescent="0.2">
      <c r="A24" s="313" t="s">
        <v>935</v>
      </c>
    </row>
    <row r="25" spans="1:5" ht="9" customHeight="1" x14ac:dyDescent="0.2">
      <c r="E25" s="32"/>
    </row>
  </sheetData>
  <mergeCells count="2">
    <mergeCell ref="A2:A3"/>
    <mergeCell ref="B2:E2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60"/>
  <sheetViews>
    <sheetView topLeftCell="A15" zoomScale="200" zoomScaleNormal="200" workbookViewId="0">
      <selection activeCell="A25" sqref="A25"/>
    </sheetView>
  </sheetViews>
  <sheetFormatPr defaultColWidth="9.140625" defaultRowHeight="9" customHeight="1" x14ac:dyDescent="0.15"/>
  <cols>
    <col min="1" max="1" width="60.7109375" style="25" customWidth="1"/>
    <col min="2" max="16384" width="9.140625" style="22"/>
  </cols>
  <sheetData>
    <row r="1" spans="1:1" ht="18" customHeight="1" x14ac:dyDescent="0.15">
      <c r="A1" s="21" t="s">
        <v>529</v>
      </c>
    </row>
    <row r="2" spans="1:1" ht="4.9000000000000004" customHeight="1" x14ac:dyDescent="0.15"/>
    <row r="3" spans="1:1" s="23" customFormat="1" ht="10.15" customHeight="1" x14ac:dyDescent="0.15">
      <c r="A3" s="340" t="s">
        <v>533</v>
      </c>
    </row>
    <row r="4" spans="1:1" ht="4.9000000000000004" customHeight="1" x14ac:dyDescent="0.15"/>
    <row r="5" spans="1:1" s="25" customFormat="1" ht="9.9499999999999993" customHeight="1" x14ac:dyDescent="0.2">
      <c r="A5" s="288" t="s">
        <v>744</v>
      </c>
    </row>
    <row r="6" spans="1:1" s="25" customFormat="1" ht="9.9499999999999993" customHeight="1" x14ac:dyDescent="0.2">
      <c r="A6" s="289" t="s">
        <v>497</v>
      </c>
    </row>
    <row r="7" spans="1:1" s="25" customFormat="1" ht="9.9499999999999993" customHeight="1" x14ac:dyDescent="0.2">
      <c r="A7" s="288" t="s">
        <v>489</v>
      </c>
    </row>
    <row r="8" spans="1:1" s="25" customFormat="1" ht="9.9499999999999993" customHeight="1" x14ac:dyDescent="0.2">
      <c r="A8" s="289" t="s">
        <v>478</v>
      </c>
    </row>
    <row r="9" spans="1:1" s="25" customFormat="1" ht="9.9499999999999993" customHeight="1" x14ac:dyDescent="0.2">
      <c r="A9" s="288" t="s">
        <v>523</v>
      </c>
    </row>
    <row r="10" spans="1:1" s="25" customFormat="1" ht="9.9499999999999993" customHeight="1" x14ac:dyDescent="0.2">
      <c r="A10" s="289" t="s">
        <v>516</v>
      </c>
    </row>
    <row r="11" spans="1:1" s="26" customFormat="1" ht="9.9499999999999993" customHeight="1" x14ac:dyDescent="0.2">
      <c r="A11" s="288" t="s">
        <v>582</v>
      </c>
    </row>
    <row r="12" spans="1:1" s="26" customFormat="1" ht="9.9499999999999993" customHeight="1" x14ac:dyDescent="0.2">
      <c r="A12" s="289" t="s">
        <v>612</v>
      </c>
    </row>
    <row r="13" spans="1:1" s="26" customFormat="1" ht="9.9499999999999993" customHeight="1" x14ac:dyDescent="0.2">
      <c r="A13" s="288" t="s">
        <v>471</v>
      </c>
    </row>
    <row r="14" spans="1:1" s="26" customFormat="1" ht="9.9499999999999993" customHeight="1" x14ac:dyDescent="0.2">
      <c r="A14" s="289" t="s">
        <v>496</v>
      </c>
    </row>
    <row r="15" spans="1:1" s="26" customFormat="1" ht="9.9499999999999993" customHeight="1" x14ac:dyDescent="0.2">
      <c r="A15" s="288" t="s">
        <v>521</v>
      </c>
    </row>
    <row r="16" spans="1:1" s="26" customFormat="1" ht="9.9499999999999993" customHeight="1" x14ac:dyDescent="0.2">
      <c r="A16" s="289" t="s">
        <v>681</v>
      </c>
    </row>
    <row r="17" spans="1:1" s="26" customFormat="1" ht="9.9499999999999993" customHeight="1" x14ac:dyDescent="0.2">
      <c r="A17" s="288" t="s">
        <v>682</v>
      </c>
    </row>
    <row r="18" spans="1:1" s="26" customFormat="1" ht="9.9499999999999993" customHeight="1" x14ac:dyDescent="0.2">
      <c r="A18" s="289" t="s">
        <v>611</v>
      </c>
    </row>
    <row r="19" spans="1:1" s="26" customFormat="1" ht="9.9499999999999993" customHeight="1" x14ac:dyDescent="0.2">
      <c r="A19" s="288" t="s">
        <v>488</v>
      </c>
    </row>
    <row r="20" spans="1:1" s="26" customFormat="1" ht="9.9499999999999993" customHeight="1" x14ac:dyDescent="0.2">
      <c r="A20" s="289" t="s">
        <v>522</v>
      </c>
    </row>
    <row r="21" spans="1:1" s="26" customFormat="1" ht="9.9499999999999993" customHeight="1" x14ac:dyDescent="0.2">
      <c r="A21" s="288" t="s">
        <v>610</v>
      </c>
    </row>
    <row r="22" spans="1:1" s="26" customFormat="1" ht="9.9499999999999993" customHeight="1" x14ac:dyDescent="0.2">
      <c r="A22" s="289" t="s">
        <v>500</v>
      </c>
    </row>
    <row r="23" spans="1:1" s="26" customFormat="1" ht="9.9499999999999993" customHeight="1" x14ac:dyDescent="0.2">
      <c r="A23" s="288" t="s">
        <v>499</v>
      </c>
    </row>
    <row r="24" spans="1:1" s="26" customFormat="1" ht="9.9499999999999993" customHeight="1" x14ac:dyDescent="0.2">
      <c r="A24" s="289" t="s">
        <v>583</v>
      </c>
    </row>
    <row r="25" spans="1:1" s="26" customFormat="1" ht="9.9499999999999993" customHeight="1" x14ac:dyDescent="0.2">
      <c r="A25" s="288" t="s">
        <v>467</v>
      </c>
    </row>
    <row r="26" spans="1:1" s="26" customFormat="1" ht="9.9499999999999993" customHeight="1" x14ac:dyDescent="0.2">
      <c r="A26" s="289" t="s">
        <v>506</v>
      </c>
    </row>
    <row r="27" spans="1:1" s="26" customFormat="1" ht="9.9499999999999993" customHeight="1" x14ac:dyDescent="0.2">
      <c r="A27" s="288" t="s">
        <v>495</v>
      </c>
    </row>
    <row r="28" spans="1:1" s="26" customFormat="1" ht="9.9499999999999993" customHeight="1" x14ac:dyDescent="0.2">
      <c r="A28" s="289" t="s">
        <v>518</v>
      </c>
    </row>
    <row r="29" spans="1:1" s="26" customFormat="1" ht="9.9499999999999993" customHeight="1" x14ac:dyDescent="0.2">
      <c r="A29" s="288" t="s">
        <v>484</v>
      </c>
    </row>
    <row r="30" spans="1:1" s="26" customFormat="1" ht="9.9499999999999993" customHeight="1" x14ac:dyDescent="0.2">
      <c r="A30" s="289" t="s">
        <v>502</v>
      </c>
    </row>
    <row r="31" spans="1:1" s="26" customFormat="1" ht="9.9499999999999993" customHeight="1" x14ac:dyDescent="0.2">
      <c r="A31" s="288" t="s">
        <v>510</v>
      </c>
    </row>
    <row r="32" spans="1:1" s="26" customFormat="1" ht="9.9499999999999993" customHeight="1" x14ac:dyDescent="0.2">
      <c r="A32" s="289" t="s">
        <v>584</v>
      </c>
    </row>
    <row r="33" spans="1:1" s="26" customFormat="1" ht="9.9499999999999993" customHeight="1" x14ac:dyDescent="0.2">
      <c r="A33" s="288" t="s">
        <v>514</v>
      </c>
    </row>
    <row r="34" spans="1:1" s="26" customFormat="1" ht="9.9499999999999993" customHeight="1" x14ac:dyDescent="0.2">
      <c r="A34" s="289" t="s">
        <v>513</v>
      </c>
    </row>
    <row r="35" spans="1:1" s="26" customFormat="1" ht="9.9499999999999993" customHeight="1" x14ac:dyDescent="0.2">
      <c r="A35" s="288" t="s">
        <v>490</v>
      </c>
    </row>
    <row r="36" spans="1:1" s="26" customFormat="1" ht="9.9499999999999993" customHeight="1" x14ac:dyDescent="0.2">
      <c r="A36" s="289" t="s">
        <v>515</v>
      </c>
    </row>
    <row r="37" spans="1:1" s="26" customFormat="1" ht="9.9499999999999993" customHeight="1" x14ac:dyDescent="0.2">
      <c r="A37" s="288" t="s">
        <v>475</v>
      </c>
    </row>
    <row r="38" spans="1:1" s="26" customFormat="1" ht="9.9499999999999993" customHeight="1" x14ac:dyDescent="0.2">
      <c r="A38" s="289" t="s">
        <v>468</v>
      </c>
    </row>
    <row r="39" spans="1:1" s="26" customFormat="1" ht="9.9499999999999993" customHeight="1" x14ac:dyDescent="0.2">
      <c r="A39" s="288" t="s">
        <v>613</v>
      </c>
    </row>
    <row r="40" spans="1:1" s="26" customFormat="1" ht="9.9499999999999993" customHeight="1" x14ac:dyDescent="0.2">
      <c r="A40" s="289" t="s">
        <v>476</v>
      </c>
    </row>
    <row r="41" spans="1:1" s="26" customFormat="1" ht="9.9499999999999993" customHeight="1" x14ac:dyDescent="0.2">
      <c r="A41" s="288" t="s">
        <v>585</v>
      </c>
    </row>
    <row r="42" spans="1:1" s="26" customFormat="1" ht="9.9499999999999993" customHeight="1" x14ac:dyDescent="0.2">
      <c r="A42" s="289" t="s">
        <v>586</v>
      </c>
    </row>
    <row r="43" spans="1:1" s="26" customFormat="1" ht="9.9499999999999993" customHeight="1" x14ac:dyDescent="0.2">
      <c r="A43" s="288" t="s">
        <v>768</v>
      </c>
    </row>
    <row r="44" spans="1:1" s="26" customFormat="1" ht="9.9499999999999993" customHeight="1" x14ac:dyDescent="0.2">
      <c r="A44" s="289" t="s">
        <v>512</v>
      </c>
    </row>
    <row r="45" spans="1:1" s="26" customFormat="1" ht="9.9499999999999993" customHeight="1" x14ac:dyDescent="0.2">
      <c r="A45" s="288" t="s">
        <v>503</v>
      </c>
    </row>
    <row r="46" spans="1:1" s="26" customFormat="1" ht="9.9499999999999993" customHeight="1" x14ac:dyDescent="0.2">
      <c r="A46" s="289" t="s">
        <v>519</v>
      </c>
    </row>
    <row r="47" spans="1:1" s="26" customFormat="1" ht="9.9499999999999993" customHeight="1" x14ac:dyDescent="0.2">
      <c r="A47" s="288" t="s">
        <v>511</v>
      </c>
    </row>
    <row r="48" spans="1:1" s="26" customFormat="1" ht="9.9499999999999993" customHeight="1" x14ac:dyDescent="0.2">
      <c r="A48" s="289" t="s">
        <v>587</v>
      </c>
    </row>
    <row r="49" spans="1:1" s="26" customFormat="1" ht="9.9499999999999993" customHeight="1" x14ac:dyDescent="0.2">
      <c r="A49" s="288" t="s">
        <v>830</v>
      </c>
    </row>
    <row r="50" spans="1:1" s="26" customFormat="1" ht="9.9499999999999993" customHeight="1" x14ac:dyDescent="0.2">
      <c r="A50" s="289" t="s">
        <v>754</v>
      </c>
    </row>
    <row r="51" spans="1:1" s="26" customFormat="1" ht="9.9499999999999993" customHeight="1" x14ac:dyDescent="0.2">
      <c r="A51" s="288" t="s">
        <v>524</v>
      </c>
    </row>
    <row r="52" spans="1:1" s="26" customFormat="1" ht="9.9499999999999993" customHeight="1" x14ac:dyDescent="0.2">
      <c r="A52" s="289" t="s">
        <v>614</v>
      </c>
    </row>
    <row r="53" spans="1:1" s="26" customFormat="1" ht="9.9499999999999993" customHeight="1" x14ac:dyDescent="0.2">
      <c r="A53" s="288" t="s">
        <v>748</v>
      </c>
    </row>
    <row r="54" spans="1:1" s="26" customFormat="1" ht="9.9499999999999993" customHeight="1" x14ac:dyDescent="0.2">
      <c r="A54" s="289" t="s">
        <v>517</v>
      </c>
    </row>
    <row r="55" spans="1:1" s="26" customFormat="1" ht="9.9499999999999993" customHeight="1" x14ac:dyDescent="0.2">
      <c r="A55" s="288" t="s">
        <v>477</v>
      </c>
    </row>
    <row r="56" spans="1:1" s="26" customFormat="1" ht="9.9499999999999993" customHeight="1" x14ac:dyDescent="0.2">
      <c r="A56" s="289" t="s">
        <v>479</v>
      </c>
    </row>
    <row r="57" spans="1:1" s="26" customFormat="1" ht="9.9499999999999993" customHeight="1" x14ac:dyDescent="0.2">
      <c r="A57" s="288" t="s">
        <v>498</v>
      </c>
    </row>
    <row r="58" spans="1:1" s="26" customFormat="1" ht="9.9499999999999993" customHeight="1" x14ac:dyDescent="0.2">
      <c r="A58" s="289" t="s">
        <v>966</v>
      </c>
    </row>
    <row r="59" spans="1:1" s="26" customFormat="1" ht="9.9499999999999993" customHeight="1" x14ac:dyDescent="0.2">
      <c r="A59" s="288" t="s">
        <v>501</v>
      </c>
    </row>
    <row r="60" spans="1:1" ht="9.9499999999999993" customHeight="1" x14ac:dyDescent="0.15">
      <c r="A60" s="289" t="s">
        <v>525</v>
      </c>
    </row>
  </sheetData>
  <sortState ref="A6:A58">
    <sortCondition ref="A5"/>
  </sortState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7"/>
  <sheetViews>
    <sheetView topLeftCell="A39" zoomScale="200" zoomScaleNormal="200" workbookViewId="0">
      <selection activeCell="A25" sqref="A25"/>
    </sheetView>
  </sheetViews>
  <sheetFormatPr defaultColWidth="9.140625" defaultRowHeight="9" customHeight="1" x14ac:dyDescent="0.2"/>
  <cols>
    <col min="1" max="1" width="11" style="25" customWidth="1"/>
    <col min="2" max="14" width="3.7109375" style="25" customWidth="1"/>
    <col min="15" max="16384" width="9.140625" style="25"/>
  </cols>
  <sheetData>
    <row r="1" spans="1:15" ht="9.9499999999999993" customHeight="1" x14ac:dyDescent="0.2">
      <c r="A1" s="169" t="s">
        <v>244</v>
      </c>
    </row>
    <row r="2" spans="1:15" ht="9.9499999999999993" customHeight="1" x14ac:dyDescent="0.2">
      <c r="A2" s="1" t="s">
        <v>763</v>
      </c>
      <c r="N2" s="53"/>
    </row>
    <row r="3" spans="1:15" ht="12.95" customHeight="1" x14ac:dyDescent="0.2">
      <c r="A3" s="615" t="s">
        <v>245</v>
      </c>
      <c r="B3" s="628">
        <v>2013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9"/>
    </row>
    <row r="4" spans="1:15" ht="12.95" customHeight="1" x14ac:dyDescent="0.2">
      <c r="A4" s="615"/>
      <c r="B4" s="378" t="s">
        <v>246</v>
      </c>
      <c r="C4" s="378" t="s">
        <v>247</v>
      </c>
      <c r="D4" s="378" t="s">
        <v>248</v>
      </c>
      <c r="E4" s="378" t="s">
        <v>249</v>
      </c>
      <c r="F4" s="378" t="s">
        <v>250</v>
      </c>
      <c r="G4" s="378" t="s">
        <v>251</v>
      </c>
      <c r="H4" s="378" t="s">
        <v>258</v>
      </c>
      <c r="I4" s="378" t="s">
        <v>259</v>
      </c>
      <c r="J4" s="378" t="s">
        <v>260</v>
      </c>
      <c r="K4" s="378" t="s">
        <v>261</v>
      </c>
      <c r="L4" s="378" t="s">
        <v>262</v>
      </c>
      <c r="M4" s="378" t="s">
        <v>263</v>
      </c>
      <c r="N4" s="379" t="s">
        <v>348</v>
      </c>
    </row>
    <row r="5" spans="1:15" ht="9.9499999999999993" customHeight="1" x14ac:dyDescent="0.15">
      <c r="A5" s="300" t="s">
        <v>727</v>
      </c>
      <c r="B5" s="301">
        <v>1.65</v>
      </c>
      <c r="C5" s="301">
        <v>1.49</v>
      </c>
      <c r="D5" s="301">
        <v>1.25</v>
      </c>
      <c r="E5" s="301">
        <v>0.47</v>
      </c>
      <c r="F5" s="301">
        <v>0.3</v>
      </c>
      <c r="G5" s="301">
        <v>0.3</v>
      </c>
      <c r="H5" s="301">
        <v>0.24</v>
      </c>
      <c r="I5" s="301">
        <v>0.19</v>
      </c>
      <c r="J5" s="301">
        <v>0.38</v>
      </c>
      <c r="K5" s="301">
        <v>0.22</v>
      </c>
      <c r="L5" s="301">
        <v>0.52</v>
      </c>
      <c r="M5" s="301">
        <v>0.27</v>
      </c>
      <c r="N5" s="302">
        <v>7.51</v>
      </c>
      <c r="O5" s="171"/>
    </row>
    <row r="6" spans="1:15" ht="9.9499999999999993" customHeight="1" x14ac:dyDescent="0.15">
      <c r="A6" s="300" t="s">
        <v>728</v>
      </c>
      <c r="B6" s="301">
        <v>0.76</v>
      </c>
      <c r="C6" s="301">
        <v>0.44</v>
      </c>
      <c r="D6" s="301">
        <v>0.83</v>
      </c>
      <c r="E6" s="301">
        <v>0.31</v>
      </c>
      <c r="F6" s="301">
        <v>-0.64</v>
      </c>
      <c r="G6" s="301">
        <v>0.53</v>
      </c>
      <c r="H6" s="301">
        <v>0.1</v>
      </c>
      <c r="I6" s="301">
        <v>0.02</v>
      </c>
      <c r="J6" s="301">
        <v>0.24</v>
      </c>
      <c r="K6" s="301">
        <v>0.99</v>
      </c>
      <c r="L6" s="301">
        <v>0.39</v>
      </c>
      <c r="M6" s="301">
        <v>0.03</v>
      </c>
      <c r="N6" s="302">
        <v>-0.96</v>
      </c>
      <c r="O6" s="171"/>
    </row>
    <row r="7" spans="1:15" ht="9.9499999999999993" customHeight="1" x14ac:dyDescent="0.15">
      <c r="A7" s="300" t="s">
        <v>718</v>
      </c>
      <c r="B7" s="301">
        <v>0</v>
      </c>
      <c r="C7" s="301">
        <v>0.47</v>
      </c>
      <c r="D7" s="301">
        <v>2.2200000000000002</v>
      </c>
      <c r="E7" s="301">
        <v>0.2</v>
      </c>
      <c r="F7" s="301">
        <v>0.39</v>
      </c>
      <c r="G7" s="301">
        <v>0</v>
      </c>
      <c r="H7" s="301">
        <v>0.24</v>
      </c>
      <c r="I7" s="301">
        <v>0</v>
      </c>
      <c r="J7" s="301">
        <v>0.42</v>
      </c>
      <c r="K7" s="301">
        <v>0.99</v>
      </c>
      <c r="L7" s="301">
        <v>2.59</v>
      </c>
      <c r="M7" s="301">
        <v>0.79</v>
      </c>
      <c r="N7" s="302">
        <v>4.0599999999999996</v>
      </c>
    </row>
    <row r="8" spans="1:15" ht="9.9499999999999993" customHeight="1" x14ac:dyDescent="0.15">
      <c r="A8" s="300" t="s">
        <v>252</v>
      </c>
      <c r="B8" s="301">
        <v>0.3</v>
      </c>
      <c r="C8" s="301">
        <v>0.21</v>
      </c>
      <c r="D8" s="301">
        <v>-2.44</v>
      </c>
      <c r="E8" s="301">
        <v>0.04</v>
      </c>
      <c r="F8" s="301">
        <v>0.14000000000000001</v>
      </c>
      <c r="G8" s="301">
        <v>0.09</v>
      </c>
      <c r="H8" s="301">
        <v>7.0000000000000007E-2</v>
      </c>
      <c r="I8" s="301">
        <v>0.04</v>
      </c>
      <c r="J8" s="301">
        <v>0.18</v>
      </c>
      <c r="K8" s="301">
        <v>-0.11</v>
      </c>
      <c r="L8" s="301">
        <v>0.47</v>
      </c>
      <c r="M8" s="301">
        <v>0.17</v>
      </c>
      <c r="N8" s="302">
        <v>6.71</v>
      </c>
    </row>
    <row r="9" spans="1:15" ht="9.9499999999999993" customHeight="1" x14ac:dyDescent="0.15">
      <c r="A9" s="300" t="s">
        <v>253</v>
      </c>
      <c r="B9" s="301">
        <v>0.43</v>
      </c>
      <c r="C9" s="301">
        <v>0.98</v>
      </c>
      <c r="D9" s="301">
        <v>0.12</v>
      </c>
      <c r="E9" s="301">
        <v>0.03</v>
      </c>
      <c r="F9" s="301">
        <v>0.15</v>
      </c>
      <c r="G9" s="301">
        <v>0.16</v>
      </c>
      <c r="H9" s="301">
        <v>0.11</v>
      </c>
      <c r="I9" s="301">
        <v>0.03</v>
      </c>
      <c r="J9" s="301">
        <v>0</v>
      </c>
      <c r="K9" s="301">
        <v>0.05</v>
      </c>
      <c r="L9" s="301">
        <v>0</v>
      </c>
      <c r="M9" s="301">
        <v>1.21</v>
      </c>
      <c r="N9" s="302">
        <v>8.41</v>
      </c>
    </row>
    <row r="10" spans="1:15" ht="9.9499999999999993" customHeight="1" x14ac:dyDescent="0.15">
      <c r="A10" s="300" t="s">
        <v>254</v>
      </c>
      <c r="B10" s="301">
        <v>0.24</v>
      </c>
      <c r="C10" s="301">
        <v>-4.3899999999999997</v>
      </c>
      <c r="D10" s="301">
        <v>7.0000000000000007E-2</v>
      </c>
      <c r="E10" s="301">
        <v>0.06</v>
      </c>
      <c r="F10" s="301">
        <v>0.97</v>
      </c>
      <c r="G10" s="301">
        <v>0.28999999999999998</v>
      </c>
      <c r="H10" s="301">
        <v>0.24</v>
      </c>
      <c r="I10" s="301">
        <v>0.05</v>
      </c>
      <c r="J10" s="301">
        <v>0.46</v>
      </c>
      <c r="K10" s="301">
        <v>0.85</v>
      </c>
      <c r="L10" s="301">
        <v>0.1</v>
      </c>
      <c r="M10" s="301">
        <v>0.2</v>
      </c>
      <c r="N10" s="302">
        <v>6.9</v>
      </c>
    </row>
    <row r="11" spans="1:15" ht="9.9499999999999993" customHeight="1" x14ac:dyDescent="0.15">
      <c r="A11" s="300" t="s">
        <v>729</v>
      </c>
      <c r="B11" s="301">
        <v>1.5</v>
      </c>
      <c r="C11" s="301">
        <v>1.18</v>
      </c>
      <c r="D11" s="301">
        <v>0.31</v>
      </c>
      <c r="E11" s="301">
        <v>2.4</v>
      </c>
      <c r="F11" s="301">
        <v>0.21</v>
      </c>
      <c r="G11" s="301">
        <v>0.15</v>
      </c>
      <c r="H11" s="301">
        <v>0.13</v>
      </c>
      <c r="I11" s="301">
        <v>0.41</v>
      </c>
      <c r="J11" s="301">
        <v>0.08</v>
      </c>
      <c r="K11" s="301">
        <v>0.06</v>
      </c>
      <c r="L11" s="301">
        <v>0.15</v>
      </c>
      <c r="M11" s="301">
        <v>0.14000000000000001</v>
      </c>
      <c r="N11" s="302">
        <v>-0.85</v>
      </c>
    </row>
    <row r="12" spans="1:15" ht="9.9499999999999993" customHeight="1" x14ac:dyDescent="0.15">
      <c r="A12" s="300" t="s">
        <v>255</v>
      </c>
      <c r="B12" s="301">
        <v>0.08</v>
      </c>
      <c r="C12" s="301">
        <v>2.73</v>
      </c>
      <c r="D12" s="301">
        <v>0.91</v>
      </c>
      <c r="E12" s="301">
        <v>0.26</v>
      </c>
      <c r="F12" s="301">
        <v>0.72</v>
      </c>
      <c r="G12" s="301">
        <v>0.46</v>
      </c>
      <c r="H12" s="301">
        <v>0.09</v>
      </c>
      <c r="I12" s="301">
        <v>0.25</v>
      </c>
      <c r="J12" s="301">
        <v>0</v>
      </c>
      <c r="K12" s="301">
        <v>0.01</v>
      </c>
      <c r="L12" s="301">
        <v>0.21</v>
      </c>
      <c r="M12" s="301">
        <v>2.42</v>
      </c>
      <c r="N12" s="302">
        <v>3.32</v>
      </c>
    </row>
    <row r="13" spans="1:15" ht="9.9499999999999993" customHeight="1" x14ac:dyDescent="0.15">
      <c r="A13" s="300" t="s">
        <v>256</v>
      </c>
      <c r="B13" s="301">
        <v>0.32</v>
      </c>
      <c r="C13" s="301">
        <v>0.7</v>
      </c>
      <c r="D13" s="301">
        <v>0.68</v>
      </c>
      <c r="E13" s="301">
        <v>1.08</v>
      </c>
      <c r="F13" s="301">
        <v>0.24</v>
      </c>
      <c r="G13" s="301">
        <v>0.34</v>
      </c>
      <c r="H13" s="301">
        <v>0.26</v>
      </c>
      <c r="I13" s="301">
        <v>0.51</v>
      </c>
      <c r="J13" s="301">
        <v>0.08</v>
      </c>
      <c r="K13" s="301">
        <v>0.91</v>
      </c>
      <c r="L13" s="301">
        <v>0.92</v>
      </c>
      <c r="M13" s="301">
        <v>0.49</v>
      </c>
      <c r="N13" s="302">
        <v>8.57</v>
      </c>
    </row>
    <row r="14" spans="1:15" ht="9.9499999999999993" customHeight="1" x14ac:dyDescent="0.15">
      <c r="A14" s="508" t="s">
        <v>257</v>
      </c>
      <c r="B14" s="509">
        <v>0.71</v>
      </c>
      <c r="C14" s="509">
        <v>0.4</v>
      </c>
      <c r="D14" s="509">
        <v>0.5</v>
      </c>
      <c r="E14" s="509">
        <v>0.56999999999999995</v>
      </c>
      <c r="F14" s="509">
        <v>0.4</v>
      </c>
      <c r="G14" s="509">
        <v>0.28999999999999998</v>
      </c>
      <c r="H14" s="509">
        <v>0.17</v>
      </c>
      <c r="I14" s="509">
        <v>0.19</v>
      </c>
      <c r="J14" s="509">
        <v>0.22</v>
      </c>
      <c r="K14" s="509">
        <v>0.37</v>
      </c>
      <c r="L14" s="509">
        <v>0.44</v>
      </c>
      <c r="M14" s="509">
        <v>0.69</v>
      </c>
      <c r="N14" s="509">
        <v>5.07</v>
      </c>
    </row>
    <row r="15" spans="1:15" ht="6.95" customHeight="1" x14ac:dyDescent="0.2">
      <c r="A15" s="313" t="s">
        <v>951</v>
      </c>
    </row>
    <row r="16" spans="1:15" s="53" customFormat="1" ht="9" customHeight="1" x14ac:dyDescent="0.2">
      <c r="A16" s="172"/>
    </row>
    <row r="17" spans="1:14" s="53" customFormat="1" ht="9" customHeight="1" x14ac:dyDescent="0.2">
      <c r="A17" s="172"/>
    </row>
    <row r="18" spans="1:14" s="53" customFormat="1" ht="9" customHeight="1" x14ac:dyDescent="0.2">
      <c r="A18" s="172"/>
    </row>
    <row r="19" spans="1:14" s="53" customFormat="1" ht="9" customHeight="1" x14ac:dyDescent="0.2">
      <c r="A19" s="31"/>
    </row>
    <row r="20" spans="1:14" s="53" customFormat="1" ht="9" customHeight="1" x14ac:dyDescent="0.2">
      <c r="A20" s="173"/>
    </row>
    <row r="21" spans="1:14" s="53" customFormat="1" ht="9" customHeight="1" x14ac:dyDescent="0.2">
      <c r="A21" s="88"/>
    </row>
    <row r="22" spans="1:14" s="53" customFormat="1" ht="9" customHeight="1" x14ac:dyDescent="0.2">
      <c r="A22" s="88"/>
    </row>
    <row r="23" spans="1:14" s="53" customFormat="1" ht="9.9499999999999993" customHeight="1" x14ac:dyDescent="0.2">
      <c r="A23" s="1" t="s">
        <v>764</v>
      </c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s="53" customFormat="1" ht="12.95" customHeight="1" x14ac:dyDescent="0.2">
      <c r="A24" s="615" t="s">
        <v>245</v>
      </c>
      <c r="B24" s="628">
        <v>2014</v>
      </c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9"/>
    </row>
    <row r="25" spans="1:14" s="53" customFormat="1" ht="12.95" customHeight="1" x14ac:dyDescent="0.2">
      <c r="A25" s="615"/>
      <c r="B25" s="378" t="s">
        <v>246</v>
      </c>
      <c r="C25" s="378" t="s">
        <v>247</v>
      </c>
      <c r="D25" s="378" t="s">
        <v>248</v>
      </c>
      <c r="E25" s="378" t="s">
        <v>249</v>
      </c>
      <c r="F25" s="378" t="s">
        <v>250</v>
      </c>
      <c r="G25" s="378" t="s">
        <v>251</v>
      </c>
      <c r="H25" s="378" t="s">
        <v>258</v>
      </c>
      <c r="I25" s="378" t="s">
        <v>259</v>
      </c>
      <c r="J25" s="378" t="s">
        <v>260</v>
      </c>
      <c r="K25" s="378" t="s">
        <v>261</v>
      </c>
      <c r="L25" s="378" t="s">
        <v>262</v>
      </c>
      <c r="M25" s="378" t="s">
        <v>263</v>
      </c>
      <c r="N25" s="379" t="s">
        <v>348</v>
      </c>
    </row>
    <row r="26" spans="1:14" s="53" customFormat="1" ht="9.9499999999999993" customHeight="1" x14ac:dyDescent="0.15">
      <c r="A26" s="300" t="s">
        <v>727</v>
      </c>
      <c r="B26" s="301">
        <v>0.52</v>
      </c>
      <c r="C26" s="301">
        <v>0.39</v>
      </c>
      <c r="D26" s="301">
        <v>0.42</v>
      </c>
      <c r="E26" s="301">
        <v>0.42</v>
      </c>
      <c r="F26" s="301">
        <v>0.2</v>
      </c>
      <c r="G26" s="301">
        <v>0.28000000000000003</v>
      </c>
      <c r="H26" s="301">
        <v>0.36</v>
      </c>
      <c r="I26" s="301">
        <v>0.26</v>
      </c>
      <c r="J26" s="301">
        <v>0.44</v>
      </c>
      <c r="K26" s="301">
        <v>0.3</v>
      </c>
      <c r="L26" s="301">
        <v>0.28999999999999998</v>
      </c>
      <c r="M26" s="301">
        <v>0.23</v>
      </c>
      <c r="N26" s="302">
        <v>4.18</v>
      </c>
    </row>
    <row r="27" spans="1:14" s="53" customFormat="1" ht="9.9499999999999993" customHeight="1" x14ac:dyDescent="0.15">
      <c r="A27" s="300" t="s">
        <v>728</v>
      </c>
      <c r="B27" s="301">
        <v>0.56999999999999995</v>
      </c>
      <c r="C27" s="301">
        <v>0.5</v>
      </c>
      <c r="D27" s="301">
        <v>0.19</v>
      </c>
      <c r="E27" s="301">
        <v>0.31</v>
      </c>
      <c r="F27" s="301">
        <v>0.36</v>
      </c>
      <c r="G27" s="301">
        <v>7.0000000000000007E-2</v>
      </c>
      <c r="H27" s="301">
        <v>0.06</v>
      </c>
      <c r="I27" s="301">
        <v>0.05</v>
      </c>
      <c r="J27" s="301">
        <v>0.05</v>
      </c>
      <c r="K27" s="301">
        <v>0.06</v>
      </c>
      <c r="L27" s="301">
        <v>0.61</v>
      </c>
      <c r="M27" s="301">
        <v>0.59</v>
      </c>
      <c r="N27" s="302">
        <v>3.49</v>
      </c>
    </row>
    <row r="28" spans="1:14" s="53" customFormat="1" ht="9.9499999999999993" customHeight="1" x14ac:dyDescent="0.15">
      <c r="A28" s="300" t="s">
        <v>718</v>
      </c>
      <c r="B28" s="301">
        <v>0.01</v>
      </c>
      <c r="C28" s="301">
        <v>0.38</v>
      </c>
      <c r="D28" s="301">
        <v>0</v>
      </c>
      <c r="E28" s="301">
        <v>0.05</v>
      </c>
      <c r="F28" s="301">
        <v>0</v>
      </c>
      <c r="G28" s="301">
        <v>0</v>
      </c>
      <c r="H28" s="301">
        <v>0.11</v>
      </c>
      <c r="I28" s="301">
        <v>0</v>
      </c>
      <c r="J28" s="301">
        <v>0.01</v>
      </c>
      <c r="K28" s="301">
        <v>0.06</v>
      </c>
      <c r="L28" s="301">
        <v>0</v>
      </c>
      <c r="M28" s="301">
        <v>0.03</v>
      </c>
      <c r="N28" s="302">
        <v>0.66</v>
      </c>
    </row>
    <row r="29" spans="1:14" s="53" customFormat="1" ht="9.9499999999999993" customHeight="1" x14ac:dyDescent="0.15">
      <c r="A29" s="300" t="s">
        <v>252</v>
      </c>
      <c r="B29" s="301">
        <v>0.13</v>
      </c>
      <c r="C29" s="301">
        <v>0.2</v>
      </c>
      <c r="D29" s="301">
        <v>0.11</v>
      </c>
      <c r="E29" s="301">
        <v>0.53</v>
      </c>
      <c r="F29" s="301">
        <v>0.05</v>
      </c>
      <c r="G29" s="301">
        <v>0.06</v>
      </c>
      <c r="H29" s="301">
        <v>0.2</v>
      </c>
      <c r="I29" s="301">
        <v>0.11</v>
      </c>
      <c r="J29" s="301">
        <v>0.06</v>
      </c>
      <c r="K29" s="301">
        <v>0.06</v>
      </c>
      <c r="L29" s="301">
        <v>0.31</v>
      </c>
      <c r="M29" s="301">
        <v>0.37</v>
      </c>
      <c r="N29" s="302">
        <v>2.23</v>
      </c>
    </row>
    <row r="30" spans="1:14" s="53" customFormat="1" ht="9.9499999999999993" customHeight="1" x14ac:dyDescent="0.15">
      <c r="A30" s="300" t="s">
        <v>253</v>
      </c>
      <c r="B30" s="301">
        <v>1.37</v>
      </c>
      <c r="C30" s="301">
        <v>0.08</v>
      </c>
      <c r="D30" s="301">
        <v>0.02</v>
      </c>
      <c r="E30" s="301">
        <v>0.12</v>
      </c>
      <c r="F30" s="301">
        <v>0.02</v>
      </c>
      <c r="G30" s="301">
        <v>0.08</v>
      </c>
      <c r="H30" s="301">
        <v>0.43</v>
      </c>
      <c r="I30" s="301">
        <v>0.28999999999999998</v>
      </c>
      <c r="J30" s="301">
        <v>0.01</v>
      </c>
      <c r="K30" s="301">
        <v>0.04</v>
      </c>
      <c r="L30" s="301">
        <v>0.67</v>
      </c>
      <c r="M30" s="301">
        <v>4.3099999999999996</v>
      </c>
      <c r="N30" s="302">
        <v>7.61</v>
      </c>
    </row>
    <row r="31" spans="1:14" s="53" customFormat="1" ht="9.9499999999999993" customHeight="1" x14ac:dyDescent="0.15">
      <c r="A31" s="300" t="s">
        <v>254</v>
      </c>
      <c r="B31" s="301">
        <v>0.19</v>
      </c>
      <c r="C31" s="301">
        <v>0.2</v>
      </c>
      <c r="D31" s="301">
        <v>0.54</v>
      </c>
      <c r="E31" s="301">
        <v>0.27</v>
      </c>
      <c r="F31" s="301">
        <v>1.25</v>
      </c>
      <c r="G31" s="301">
        <v>0.16</v>
      </c>
      <c r="H31" s="301">
        <v>-0.09</v>
      </c>
      <c r="I31" s="301">
        <v>0.12</v>
      </c>
      <c r="J31" s="301">
        <v>6.47</v>
      </c>
      <c r="K31" s="301">
        <v>0.09</v>
      </c>
      <c r="L31" s="301">
        <v>0.45</v>
      </c>
      <c r="M31" s="301">
        <v>0.31</v>
      </c>
      <c r="N31" s="302">
        <v>10.23</v>
      </c>
    </row>
    <row r="32" spans="1:14" ht="9.9499999999999993" customHeight="1" x14ac:dyDescent="0.15">
      <c r="A32" s="300" t="s">
        <v>729</v>
      </c>
      <c r="B32" s="301">
        <v>0.25</v>
      </c>
      <c r="C32" s="301">
        <v>0.22</v>
      </c>
      <c r="D32" s="301">
        <v>0.17</v>
      </c>
      <c r="E32" s="301">
        <v>1.07</v>
      </c>
      <c r="F32" s="301">
        <v>0.1</v>
      </c>
      <c r="G32" s="301">
        <v>0.35</v>
      </c>
      <c r="H32" s="301">
        <v>0.2</v>
      </c>
      <c r="I32" s="301">
        <v>0.28000000000000003</v>
      </c>
      <c r="J32" s="301">
        <v>0.28999999999999998</v>
      </c>
      <c r="K32" s="301">
        <v>0.65</v>
      </c>
      <c r="L32" s="301">
        <v>0.55000000000000004</v>
      </c>
      <c r="M32" s="301">
        <v>0.14000000000000001</v>
      </c>
      <c r="N32" s="302">
        <v>4.33</v>
      </c>
    </row>
    <row r="33" spans="1:14" ht="9.9499999999999993" customHeight="1" x14ac:dyDescent="0.15">
      <c r="A33" s="300" t="s">
        <v>255</v>
      </c>
      <c r="B33" s="301">
        <v>0.35</v>
      </c>
      <c r="C33" s="301">
        <v>0.19</v>
      </c>
      <c r="D33" s="301">
        <v>3.02</v>
      </c>
      <c r="E33" s="301">
        <v>0.09</v>
      </c>
      <c r="F33" s="301">
        <v>0.09</v>
      </c>
      <c r="G33" s="301">
        <v>0.31</v>
      </c>
      <c r="H33" s="301">
        <v>0.27</v>
      </c>
      <c r="I33" s="301">
        <v>0.25</v>
      </c>
      <c r="J33" s="301">
        <v>0.11</v>
      </c>
      <c r="K33" s="301">
        <v>0.05</v>
      </c>
      <c r="L33" s="301">
        <v>0.78</v>
      </c>
      <c r="M33" s="301">
        <v>0.62</v>
      </c>
      <c r="N33" s="302">
        <v>6.29</v>
      </c>
    </row>
    <row r="34" spans="1:14" ht="9.9499999999999993" customHeight="1" x14ac:dyDescent="0.15">
      <c r="A34" s="300" t="s">
        <v>256</v>
      </c>
      <c r="B34" s="301">
        <v>0.48</v>
      </c>
      <c r="C34" s="301">
        <v>0.52</v>
      </c>
      <c r="D34" s="301">
        <v>0.44</v>
      </c>
      <c r="E34" s="301">
        <v>0.52</v>
      </c>
      <c r="F34" s="301">
        <v>0.3</v>
      </c>
      <c r="G34" s="301">
        <v>0.41</v>
      </c>
      <c r="H34" s="301">
        <v>0.64</v>
      </c>
      <c r="I34" s="301">
        <v>0.18</v>
      </c>
      <c r="J34" s="301">
        <v>0.38</v>
      </c>
      <c r="K34" s="301">
        <v>0.25</v>
      </c>
      <c r="L34" s="301">
        <v>0.42</v>
      </c>
      <c r="M34" s="301">
        <v>0.45</v>
      </c>
      <c r="N34" s="302">
        <v>5.1100000000000003</v>
      </c>
    </row>
    <row r="35" spans="1:14" ht="9.9499999999999993" customHeight="1" x14ac:dyDescent="0.15">
      <c r="A35" s="508" t="s">
        <v>257</v>
      </c>
      <c r="B35" s="509">
        <v>0.39</v>
      </c>
      <c r="C35" s="509">
        <v>0.28999999999999998</v>
      </c>
      <c r="D35" s="509">
        <v>0.8</v>
      </c>
      <c r="E35" s="509">
        <v>0.4</v>
      </c>
      <c r="F35" s="509">
        <v>0.33</v>
      </c>
      <c r="G35" s="509">
        <v>0.23</v>
      </c>
      <c r="H35" s="509">
        <v>0.24</v>
      </c>
      <c r="I35" s="509">
        <v>0.2</v>
      </c>
      <c r="J35" s="509">
        <v>1.25</v>
      </c>
      <c r="K35" s="509">
        <v>0.2</v>
      </c>
      <c r="L35" s="509">
        <v>0.47</v>
      </c>
      <c r="M35" s="509">
        <v>0.55000000000000004</v>
      </c>
      <c r="N35" s="509">
        <v>5.46</v>
      </c>
    </row>
    <row r="36" spans="1:14" ht="6.95" customHeight="1" x14ac:dyDescent="0.2">
      <c r="A36" s="313" t="s">
        <v>951</v>
      </c>
    </row>
    <row r="37" spans="1:14" s="26" customFormat="1" ht="9" customHeight="1" x14ac:dyDescent="0.15">
      <c r="A37" s="172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1:14" ht="9" customHeight="1" x14ac:dyDescent="0.2">
      <c r="A38" s="17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4" ht="9" customHeight="1" x14ac:dyDescent="0.2">
      <c r="A39" s="70"/>
    </row>
    <row r="40" spans="1:14" ht="9" customHeight="1" x14ac:dyDescent="0.2">
      <c r="A40" s="70"/>
    </row>
    <row r="41" spans="1:14" ht="9" customHeight="1" x14ac:dyDescent="0.2">
      <c r="A41" s="70"/>
    </row>
    <row r="42" spans="1:14" ht="9" customHeight="1" x14ac:dyDescent="0.2">
      <c r="A42" s="70"/>
    </row>
    <row r="43" spans="1:14" ht="9" customHeight="1" x14ac:dyDescent="0.2">
      <c r="A43" s="70"/>
    </row>
    <row r="44" spans="1:14" ht="9" customHeight="1" x14ac:dyDescent="0.2">
      <c r="A44" s="70"/>
    </row>
    <row r="45" spans="1:14" ht="9.6" customHeight="1" x14ac:dyDescent="0.2"/>
    <row r="46" spans="1:14" ht="9.6" customHeight="1" x14ac:dyDescent="0.2"/>
    <row r="47" spans="1:14" ht="9.6" customHeight="1" x14ac:dyDescent="0.2"/>
    <row r="48" spans="1:14" ht="9.6" customHeight="1" x14ac:dyDescent="0.2"/>
    <row r="49" spans="13:15" ht="9.6" customHeight="1" x14ac:dyDescent="0.2">
      <c r="O49" s="28"/>
    </row>
    <row r="50" spans="13:15" ht="9.6" customHeight="1" x14ac:dyDescent="0.2"/>
    <row r="51" spans="13:15" ht="9.6" customHeight="1" x14ac:dyDescent="0.2"/>
    <row r="52" spans="13:15" ht="9.6" customHeight="1" x14ac:dyDescent="0.2"/>
    <row r="53" spans="13:15" ht="9.6" customHeight="1" x14ac:dyDescent="0.2">
      <c r="M53" s="32"/>
    </row>
    <row r="54" spans="13:15" ht="9.6" customHeight="1" x14ac:dyDescent="0.2"/>
    <row r="55" spans="13:15" ht="9.6" customHeight="1" x14ac:dyDescent="0.2"/>
    <row r="56" spans="13:15" ht="9.6" customHeight="1" x14ac:dyDescent="0.2"/>
    <row r="57" spans="13:15" ht="9.6" customHeight="1" x14ac:dyDescent="0.2"/>
    <row r="58" spans="13:15" ht="9.6" customHeight="1" x14ac:dyDescent="0.2"/>
    <row r="59" spans="13:15" ht="8.4499999999999993" customHeight="1" x14ac:dyDescent="0.2"/>
    <row r="60" spans="13:15" ht="9.6" customHeight="1" x14ac:dyDescent="0.2"/>
    <row r="61" spans="13:15" ht="9.6" customHeight="1" x14ac:dyDescent="0.2"/>
    <row r="62" spans="13:15" ht="9.6" customHeight="1" x14ac:dyDescent="0.2"/>
    <row r="63" spans="13:15" ht="9.6" customHeight="1" x14ac:dyDescent="0.2"/>
    <row r="64" spans="13:15" ht="9.6" customHeight="1" x14ac:dyDescent="0.2"/>
    <row r="65" spans="1:1" ht="9.6" customHeight="1" x14ac:dyDescent="0.2"/>
    <row r="67" spans="1:1" ht="6.95" customHeight="1" x14ac:dyDescent="0.2">
      <c r="A67" s="313" t="s">
        <v>952</v>
      </c>
    </row>
  </sheetData>
  <mergeCells count="4">
    <mergeCell ref="A24:A25"/>
    <mergeCell ref="A3:A4"/>
    <mergeCell ref="B3:N3"/>
    <mergeCell ref="B24:N24"/>
  </mergeCells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7"/>
  <sheetViews>
    <sheetView topLeftCell="A28" zoomScale="200" zoomScaleNormal="200" zoomScaleSheetLayoutView="140" workbookViewId="0">
      <selection activeCell="A25" sqref="A25"/>
    </sheetView>
  </sheetViews>
  <sheetFormatPr defaultColWidth="9.140625" defaultRowHeight="9" customHeight="1" x14ac:dyDescent="0.2"/>
  <cols>
    <col min="1" max="1" width="20.7109375" style="92" customWidth="1"/>
    <col min="2" max="6" width="7.7109375" style="25" customWidth="1"/>
    <col min="7" max="16384" width="9.140625" style="25"/>
  </cols>
  <sheetData>
    <row r="1" spans="1:6" ht="9.9499999999999993" customHeight="1" x14ac:dyDescent="0.2">
      <c r="A1" s="168" t="s">
        <v>264</v>
      </c>
    </row>
    <row r="2" spans="1:6" ht="9.9499999999999993" customHeight="1" x14ac:dyDescent="0.2">
      <c r="A2" s="1" t="s">
        <v>970</v>
      </c>
    </row>
    <row r="3" spans="1:6" ht="12.95" customHeight="1" x14ac:dyDescent="0.2">
      <c r="A3" s="341" t="s">
        <v>265</v>
      </c>
      <c r="B3" s="342">
        <v>2010</v>
      </c>
      <c r="C3" s="342">
        <v>2011</v>
      </c>
      <c r="D3" s="342">
        <v>2012</v>
      </c>
      <c r="E3" s="342">
        <v>2013</v>
      </c>
      <c r="F3" s="343">
        <v>2014</v>
      </c>
    </row>
    <row r="4" spans="1:6" ht="9.9499999999999993" customHeight="1" x14ac:dyDescent="0.2">
      <c r="A4" s="190" t="s">
        <v>266</v>
      </c>
      <c r="B4" s="145">
        <v>209</v>
      </c>
      <c r="C4" s="145">
        <v>223</v>
      </c>
      <c r="D4" s="145">
        <v>170</v>
      </c>
      <c r="E4" s="145">
        <v>219</v>
      </c>
      <c r="F4" s="145">
        <v>197</v>
      </c>
    </row>
    <row r="5" spans="1:6" ht="9.9499999999999993" customHeight="1" x14ac:dyDescent="0.2">
      <c r="A5" s="190" t="s">
        <v>349</v>
      </c>
      <c r="B5" s="145">
        <v>53055</v>
      </c>
      <c r="C5" s="145">
        <v>57903</v>
      </c>
      <c r="D5" s="145">
        <v>51185</v>
      </c>
      <c r="E5" s="145">
        <v>46940</v>
      </c>
      <c r="F5" s="145">
        <v>40172</v>
      </c>
    </row>
    <row r="6" spans="1:6" ht="9.9499999999999993" customHeight="1" x14ac:dyDescent="0.2">
      <c r="A6" s="190" t="s">
        <v>469</v>
      </c>
      <c r="B6" s="145">
        <v>848</v>
      </c>
      <c r="C6" s="145">
        <v>1009</v>
      </c>
      <c r="D6" s="145">
        <v>696</v>
      </c>
      <c r="E6" s="145">
        <v>1354</v>
      </c>
      <c r="F6" s="145">
        <v>578</v>
      </c>
    </row>
    <row r="7" spans="1:6" ht="9.9499999999999993" customHeight="1" x14ac:dyDescent="0.2">
      <c r="A7" s="190" t="s">
        <v>267</v>
      </c>
      <c r="B7" s="145">
        <v>21886</v>
      </c>
      <c r="C7" s="145">
        <v>29124</v>
      </c>
      <c r="D7" s="145">
        <v>28415</v>
      </c>
      <c r="E7" s="145">
        <v>25733</v>
      </c>
      <c r="F7" s="145">
        <v>22878</v>
      </c>
    </row>
    <row r="8" spans="1:6" ht="9.9499999999999993" customHeight="1" x14ac:dyDescent="0.2">
      <c r="A8" s="190" t="s">
        <v>268</v>
      </c>
      <c r="B8" s="145">
        <v>26079</v>
      </c>
      <c r="C8" s="145">
        <v>28002</v>
      </c>
      <c r="D8" s="145">
        <v>28616</v>
      </c>
      <c r="E8" s="145">
        <v>32522</v>
      </c>
      <c r="F8" s="145">
        <v>31492</v>
      </c>
    </row>
    <row r="9" spans="1:6" ht="9.9499999999999993" customHeight="1" x14ac:dyDescent="0.2">
      <c r="A9" s="190" t="s">
        <v>269</v>
      </c>
      <c r="B9" s="145">
        <v>25677</v>
      </c>
      <c r="C9" s="145">
        <v>31338</v>
      </c>
      <c r="D9" s="145">
        <v>30582</v>
      </c>
      <c r="E9" s="145">
        <v>32797</v>
      </c>
      <c r="F9" s="145">
        <v>37852</v>
      </c>
    </row>
    <row r="10" spans="1:6" ht="9.9499999999999993" customHeight="1" x14ac:dyDescent="0.2">
      <c r="A10" s="190" t="s">
        <v>270</v>
      </c>
      <c r="B10" s="145">
        <v>31</v>
      </c>
      <c r="C10" s="145">
        <v>115</v>
      </c>
      <c r="D10" s="145">
        <v>71</v>
      </c>
      <c r="E10" s="145">
        <v>81</v>
      </c>
      <c r="F10" s="145">
        <v>117</v>
      </c>
    </row>
    <row r="11" spans="1:6" ht="9.9499999999999993" customHeight="1" x14ac:dyDescent="0.2">
      <c r="A11" s="190" t="s">
        <v>470</v>
      </c>
      <c r="B11" s="145">
        <v>3432</v>
      </c>
      <c r="C11" s="145">
        <v>4952</v>
      </c>
      <c r="D11" s="145">
        <v>2894</v>
      </c>
      <c r="E11" s="145">
        <v>2855</v>
      </c>
      <c r="F11" s="145">
        <v>3038</v>
      </c>
    </row>
    <row r="12" spans="1:6" ht="9.9499999999999993" customHeight="1" x14ac:dyDescent="0.2">
      <c r="A12" s="510" t="s">
        <v>223</v>
      </c>
      <c r="B12" s="511">
        <f>SUM(B4:B11)</f>
        <v>131217</v>
      </c>
      <c r="C12" s="511">
        <f>SUM(C4:C11)</f>
        <v>152666</v>
      </c>
      <c r="D12" s="511">
        <f>SUM(D4:D11)</f>
        <v>142629</v>
      </c>
      <c r="E12" s="511">
        <f>SUM(E4:E11)</f>
        <v>142501</v>
      </c>
      <c r="F12" s="511">
        <f>SUM(F4:F11)</f>
        <v>136324</v>
      </c>
    </row>
    <row r="13" spans="1:6" ht="6.95" customHeight="1" x14ac:dyDescent="0.2">
      <c r="A13" s="313" t="s">
        <v>878</v>
      </c>
    </row>
    <row r="14" spans="1:6" ht="9" customHeight="1" x14ac:dyDescent="0.2">
      <c r="A14" s="94"/>
    </row>
    <row r="15" spans="1:6" ht="9" customHeight="1" x14ac:dyDescent="0.2">
      <c r="A15" s="30"/>
    </row>
    <row r="23" spans="1:6" ht="9.9499999999999993" customHeight="1" x14ac:dyDescent="0.2">
      <c r="A23" s="1" t="s">
        <v>971</v>
      </c>
    </row>
    <row r="24" spans="1:6" ht="12.95" customHeight="1" x14ac:dyDescent="0.2">
      <c r="A24" s="341" t="s">
        <v>265</v>
      </c>
      <c r="B24" s="342">
        <v>2010</v>
      </c>
      <c r="C24" s="342">
        <v>2011</v>
      </c>
      <c r="D24" s="342">
        <v>2012</v>
      </c>
      <c r="E24" s="342">
        <v>2013</v>
      </c>
      <c r="F24" s="343">
        <v>2014</v>
      </c>
    </row>
    <row r="25" spans="1:6" ht="9.9499999999999993" customHeight="1" x14ac:dyDescent="0.2">
      <c r="A25" s="190" t="s">
        <v>266</v>
      </c>
      <c r="B25" s="144">
        <v>181</v>
      </c>
      <c r="C25" s="144">
        <v>211</v>
      </c>
      <c r="D25" s="144">
        <v>264</v>
      </c>
      <c r="E25" s="144">
        <v>187</v>
      </c>
      <c r="F25" s="144">
        <v>293</v>
      </c>
    </row>
    <row r="26" spans="1:6" ht="9.9499999999999993" customHeight="1" x14ac:dyDescent="0.2">
      <c r="A26" s="190" t="s">
        <v>349</v>
      </c>
      <c r="B26" s="144">
        <v>57903</v>
      </c>
      <c r="C26" s="144">
        <v>56922</v>
      </c>
      <c r="D26" s="144">
        <v>57704</v>
      </c>
      <c r="E26" s="144">
        <v>56216</v>
      </c>
      <c r="F26" s="144">
        <v>51663</v>
      </c>
    </row>
    <row r="27" spans="1:6" ht="9.9499999999999993" customHeight="1" x14ac:dyDescent="0.2">
      <c r="A27" s="190" t="s">
        <v>472</v>
      </c>
      <c r="B27" s="144">
        <v>648</v>
      </c>
      <c r="C27" s="144">
        <v>693</v>
      </c>
      <c r="D27" s="144">
        <v>862</v>
      </c>
      <c r="E27" s="144">
        <v>1021</v>
      </c>
      <c r="F27" s="144">
        <v>677</v>
      </c>
    </row>
    <row r="28" spans="1:6" ht="9.9499999999999993" customHeight="1" x14ac:dyDescent="0.2">
      <c r="A28" s="190" t="s">
        <v>267</v>
      </c>
      <c r="B28" s="144">
        <v>16928</v>
      </c>
      <c r="C28" s="144">
        <v>24670</v>
      </c>
      <c r="D28" s="144">
        <v>32034</v>
      </c>
      <c r="E28" s="144">
        <v>27540</v>
      </c>
      <c r="F28" s="144">
        <v>23283</v>
      </c>
    </row>
    <row r="29" spans="1:6" ht="9.9499999999999993" customHeight="1" x14ac:dyDescent="0.2">
      <c r="A29" s="190" t="s">
        <v>268</v>
      </c>
      <c r="B29" s="144">
        <v>23170</v>
      </c>
      <c r="C29" s="144">
        <v>26111</v>
      </c>
      <c r="D29" s="144">
        <v>26688</v>
      </c>
      <c r="E29" s="144">
        <v>29932</v>
      </c>
      <c r="F29" s="144">
        <v>30953</v>
      </c>
    </row>
    <row r="30" spans="1:6" ht="9.9499999999999993" customHeight="1" x14ac:dyDescent="0.2">
      <c r="A30" s="190" t="s">
        <v>269</v>
      </c>
      <c r="B30" s="144">
        <v>22418</v>
      </c>
      <c r="C30" s="144">
        <v>27329</v>
      </c>
      <c r="D30" s="144">
        <v>28066</v>
      </c>
      <c r="E30" s="144">
        <v>30050</v>
      </c>
      <c r="F30" s="144">
        <v>31958</v>
      </c>
    </row>
    <row r="31" spans="1:6" ht="9.9499999999999993" customHeight="1" x14ac:dyDescent="0.2">
      <c r="A31" s="190" t="s">
        <v>270</v>
      </c>
      <c r="B31" s="144">
        <v>88</v>
      </c>
      <c r="C31" s="144">
        <v>114</v>
      </c>
      <c r="D31" s="144">
        <v>81</v>
      </c>
      <c r="E31" s="144">
        <v>191</v>
      </c>
      <c r="F31" s="144">
        <v>124</v>
      </c>
    </row>
    <row r="32" spans="1:6" ht="9.9499999999999993" customHeight="1" x14ac:dyDescent="0.2">
      <c r="A32" s="190" t="s">
        <v>470</v>
      </c>
      <c r="B32" s="144">
        <v>3804</v>
      </c>
      <c r="C32" s="144">
        <v>4860</v>
      </c>
      <c r="D32" s="144">
        <v>3211</v>
      </c>
      <c r="E32" s="144">
        <v>2971</v>
      </c>
      <c r="F32" s="144">
        <v>3619</v>
      </c>
    </row>
    <row r="33" spans="1:6" ht="9.9499999999999993" customHeight="1" x14ac:dyDescent="0.2">
      <c r="A33" s="510" t="s">
        <v>223</v>
      </c>
      <c r="B33" s="511">
        <f>SUM(B25:B32)</f>
        <v>125140</v>
      </c>
      <c r="C33" s="511">
        <f>SUM(C25:C32)</f>
        <v>140910</v>
      </c>
      <c r="D33" s="511">
        <f>SUM(D25:D32)</f>
        <v>148910</v>
      </c>
      <c r="E33" s="511">
        <f>SUM(E25:E32)</f>
        <v>148108</v>
      </c>
      <c r="F33" s="511">
        <f>SUM(F25:F32)</f>
        <v>142570</v>
      </c>
    </row>
    <row r="34" spans="1:6" ht="6" customHeight="1" x14ac:dyDescent="0.2">
      <c r="A34" s="313" t="s">
        <v>878</v>
      </c>
    </row>
    <row r="35" spans="1:6" s="156" customFormat="1" ht="10.5" customHeight="1" x14ac:dyDescent="0.2">
      <c r="A35" s="30"/>
    </row>
    <row r="36" spans="1:6" ht="10.5" customHeight="1" x14ac:dyDescent="0.2"/>
    <row r="37" spans="1:6" ht="10.5" customHeight="1" x14ac:dyDescent="0.2"/>
    <row r="38" spans="1:6" ht="6.95" customHeight="1" x14ac:dyDescent="0.2"/>
    <row r="39" spans="1:6" ht="10.5" customHeight="1" x14ac:dyDescent="0.2"/>
    <row r="40" spans="1:6" ht="10.5" customHeight="1" x14ac:dyDescent="0.2"/>
    <row r="41" spans="1:6" ht="10.5" customHeight="1" x14ac:dyDescent="0.2"/>
    <row r="42" spans="1:6" ht="10.5" customHeight="1" x14ac:dyDescent="0.2"/>
    <row r="43" spans="1:6" ht="10.5" customHeight="1" x14ac:dyDescent="0.2"/>
    <row r="44" spans="1:6" ht="6.95" customHeight="1" x14ac:dyDescent="0.2">
      <c r="A44" s="313" t="s">
        <v>933</v>
      </c>
    </row>
    <row r="45" spans="1:6" ht="9.9499999999999993" customHeight="1" x14ac:dyDescent="0.2">
      <c r="A45" s="1" t="s">
        <v>972</v>
      </c>
    </row>
    <row r="46" spans="1:6" ht="12.95" customHeight="1" x14ac:dyDescent="0.2">
      <c r="A46" s="341" t="s">
        <v>265</v>
      </c>
      <c r="B46" s="342">
        <v>2010</v>
      </c>
      <c r="C46" s="342">
        <v>2011</v>
      </c>
      <c r="D46" s="342">
        <v>2012</v>
      </c>
      <c r="E46" s="342">
        <v>2013</v>
      </c>
      <c r="F46" s="343">
        <v>2014</v>
      </c>
    </row>
    <row r="47" spans="1:6" ht="9.9499999999999993" customHeight="1" x14ac:dyDescent="0.2">
      <c r="A47" s="190" t="s">
        <v>266</v>
      </c>
      <c r="B47" s="144">
        <f t="shared" ref="B47:F54" si="0">B4-B25</f>
        <v>28</v>
      </c>
      <c r="C47" s="144">
        <f t="shared" si="0"/>
        <v>12</v>
      </c>
      <c r="D47" s="144">
        <f t="shared" si="0"/>
        <v>-94</v>
      </c>
      <c r="E47" s="144">
        <f t="shared" si="0"/>
        <v>32</v>
      </c>
      <c r="F47" s="144">
        <f t="shared" si="0"/>
        <v>-96</v>
      </c>
    </row>
    <row r="48" spans="1:6" ht="9.9499999999999993" customHeight="1" x14ac:dyDescent="0.2">
      <c r="A48" s="190" t="s">
        <v>349</v>
      </c>
      <c r="B48" s="144">
        <f t="shared" si="0"/>
        <v>-4848</v>
      </c>
      <c r="C48" s="144">
        <f t="shared" si="0"/>
        <v>981</v>
      </c>
      <c r="D48" s="144">
        <f t="shared" si="0"/>
        <v>-6519</v>
      </c>
      <c r="E48" s="144">
        <f t="shared" si="0"/>
        <v>-9276</v>
      </c>
      <c r="F48" s="144">
        <f t="shared" si="0"/>
        <v>-11491</v>
      </c>
    </row>
    <row r="49" spans="1:6" ht="9.9499999999999993" customHeight="1" x14ac:dyDescent="0.2">
      <c r="A49" s="190" t="s">
        <v>472</v>
      </c>
      <c r="B49" s="144">
        <f t="shared" si="0"/>
        <v>200</v>
      </c>
      <c r="C49" s="144">
        <f t="shared" si="0"/>
        <v>316</v>
      </c>
      <c r="D49" s="144">
        <f t="shared" si="0"/>
        <v>-166</v>
      </c>
      <c r="E49" s="144">
        <f t="shared" si="0"/>
        <v>333</v>
      </c>
      <c r="F49" s="144">
        <f t="shared" si="0"/>
        <v>-99</v>
      </c>
    </row>
    <row r="50" spans="1:6" ht="9.9499999999999993" customHeight="1" x14ac:dyDescent="0.2">
      <c r="A50" s="190" t="s">
        <v>267</v>
      </c>
      <c r="B50" s="144">
        <f t="shared" si="0"/>
        <v>4958</v>
      </c>
      <c r="C50" s="144">
        <f t="shared" si="0"/>
        <v>4454</v>
      </c>
      <c r="D50" s="144">
        <f t="shared" si="0"/>
        <v>-3619</v>
      </c>
      <c r="E50" s="144">
        <f t="shared" si="0"/>
        <v>-1807</v>
      </c>
      <c r="F50" s="144">
        <f t="shared" si="0"/>
        <v>-405</v>
      </c>
    </row>
    <row r="51" spans="1:6" ht="9.9499999999999993" customHeight="1" x14ac:dyDescent="0.2">
      <c r="A51" s="190" t="s">
        <v>268</v>
      </c>
      <c r="B51" s="144">
        <f t="shared" si="0"/>
        <v>2909</v>
      </c>
      <c r="C51" s="144">
        <f t="shared" si="0"/>
        <v>1891</v>
      </c>
      <c r="D51" s="144">
        <f t="shared" si="0"/>
        <v>1928</v>
      </c>
      <c r="E51" s="144">
        <f t="shared" si="0"/>
        <v>2590</v>
      </c>
      <c r="F51" s="144">
        <f t="shared" si="0"/>
        <v>539</v>
      </c>
    </row>
    <row r="52" spans="1:6" ht="9.9499999999999993" customHeight="1" x14ac:dyDescent="0.2">
      <c r="A52" s="190" t="s">
        <v>269</v>
      </c>
      <c r="B52" s="144">
        <f t="shared" si="0"/>
        <v>3259</v>
      </c>
      <c r="C52" s="144">
        <f t="shared" si="0"/>
        <v>4009</v>
      </c>
      <c r="D52" s="144">
        <f t="shared" si="0"/>
        <v>2516</v>
      </c>
      <c r="E52" s="144">
        <f t="shared" si="0"/>
        <v>2747</v>
      </c>
      <c r="F52" s="144">
        <f t="shared" si="0"/>
        <v>5894</v>
      </c>
    </row>
    <row r="53" spans="1:6" ht="9.9499999999999993" customHeight="1" x14ac:dyDescent="0.2">
      <c r="A53" s="190" t="s">
        <v>270</v>
      </c>
      <c r="B53" s="144">
        <f t="shared" si="0"/>
        <v>-57</v>
      </c>
      <c r="C53" s="144">
        <f t="shared" si="0"/>
        <v>1</v>
      </c>
      <c r="D53" s="144">
        <f t="shared" si="0"/>
        <v>-10</v>
      </c>
      <c r="E53" s="144">
        <f t="shared" si="0"/>
        <v>-110</v>
      </c>
      <c r="F53" s="144">
        <f t="shared" si="0"/>
        <v>-7</v>
      </c>
    </row>
    <row r="54" spans="1:6" ht="9.9499999999999993" customHeight="1" x14ac:dyDescent="0.2">
      <c r="A54" s="190" t="s">
        <v>470</v>
      </c>
      <c r="B54" s="144">
        <f t="shared" si="0"/>
        <v>-372</v>
      </c>
      <c r="C54" s="144">
        <f t="shared" si="0"/>
        <v>92</v>
      </c>
      <c r="D54" s="144">
        <f t="shared" si="0"/>
        <v>-317</v>
      </c>
      <c r="E54" s="144">
        <f t="shared" si="0"/>
        <v>-116</v>
      </c>
      <c r="F54" s="144">
        <f t="shared" si="0"/>
        <v>-581</v>
      </c>
    </row>
    <row r="55" spans="1:6" ht="9.9499999999999993" customHeight="1" x14ac:dyDescent="0.2">
      <c r="A55" s="510" t="s">
        <v>223</v>
      </c>
      <c r="B55" s="511">
        <f>SUM(B47:B54)</f>
        <v>6077</v>
      </c>
      <c r="C55" s="511">
        <f>SUM(C47:C54)</f>
        <v>11756</v>
      </c>
      <c r="D55" s="511">
        <f>SUM(D47:D54)</f>
        <v>-6281</v>
      </c>
      <c r="E55" s="511">
        <f>SUM(E47:E54)</f>
        <v>-5607</v>
      </c>
      <c r="F55" s="511">
        <f>SUM(F47:F54)</f>
        <v>-6246</v>
      </c>
    </row>
    <row r="56" spans="1:6" ht="6.95" customHeight="1" x14ac:dyDescent="0.2">
      <c r="A56" s="313" t="s">
        <v>878</v>
      </c>
    </row>
    <row r="57" spans="1:6" ht="9" customHeight="1" x14ac:dyDescent="0.2">
      <c r="A57" s="30"/>
    </row>
  </sheetData>
  <phoneticPr fontId="0" type="noConversion"/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6"/>
  <sheetViews>
    <sheetView topLeftCell="A18" zoomScale="200" zoomScaleNormal="200" workbookViewId="0">
      <selection activeCell="A25" sqref="A25"/>
    </sheetView>
  </sheetViews>
  <sheetFormatPr defaultColWidth="9.140625" defaultRowHeight="9" customHeight="1" x14ac:dyDescent="0.15"/>
  <cols>
    <col min="1" max="1" width="20.7109375" style="22" customWidth="1"/>
    <col min="2" max="6" width="7.7109375" style="22" customWidth="1"/>
    <col min="7" max="16384" width="9.140625" style="22"/>
  </cols>
  <sheetData>
    <row r="1" spans="1:10" ht="9.9499999999999993" customHeight="1" x14ac:dyDescent="0.15">
      <c r="A1" s="1" t="s">
        <v>973</v>
      </c>
      <c r="B1" s="25"/>
      <c r="C1" s="25"/>
      <c r="D1" s="25"/>
      <c r="E1" s="25"/>
      <c r="F1" s="25"/>
    </row>
    <row r="2" spans="1:10" ht="12.95" customHeight="1" x14ac:dyDescent="0.15">
      <c r="A2" s="341" t="s">
        <v>265</v>
      </c>
      <c r="B2" s="342">
        <v>2010</v>
      </c>
      <c r="C2" s="342">
        <v>2011</v>
      </c>
      <c r="D2" s="342">
        <v>2012</v>
      </c>
      <c r="E2" s="342">
        <v>2013</v>
      </c>
      <c r="F2" s="343">
        <v>2014</v>
      </c>
    </row>
    <row r="3" spans="1:10" ht="9.9499999999999993" customHeight="1" x14ac:dyDescent="0.15">
      <c r="A3" s="190" t="s">
        <v>266</v>
      </c>
      <c r="B3" s="191">
        <v>782</v>
      </c>
      <c r="C3" s="191">
        <v>1079</v>
      </c>
      <c r="D3" s="191">
        <v>1020</v>
      </c>
      <c r="E3" s="191">
        <v>1020</v>
      </c>
      <c r="F3" s="191">
        <v>972</v>
      </c>
      <c r="G3" s="191"/>
      <c r="H3" s="38"/>
      <c r="I3" s="163"/>
      <c r="J3" s="163"/>
    </row>
    <row r="4" spans="1:10" ht="9.9499999999999993" customHeight="1" x14ac:dyDescent="0.15">
      <c r="A4" s="190" t="s">
        <v>349</v>
      </c>
      <c r="B4" s="191">
        <v>105087</v>
      </c>
      <c r="C4" s="191">
        <v>106881</v>
      </c>
      <c r="D4" s="191">
        <v>102888</v>
      </c>
      <c r="E4" s="191">
        <v>92847</v>
      </c>
      <c r="F4" s="191">
        <v>84785</v>
      </c>
      <c r="G4" s="38"/>
      <c r="H4" s="38"/>
      <c r="I4" s="163"/>
      <c r="J4" s="163"/>
    </row>
    <row r="5" spans="1:10" ht="9.9499999999999993" customHeight="1" x14ac:dyDescent="0.15">
      <c r="A5" s="190" t="s">
        <v>472</v>
      </c>
      <c r="B5" s="191">
        <v>4618</v>
      </c>
      <c r="C5" s="191">
        <v>4795</v>
      </c>
      <c r="D5" s="191">
        <v>4938</v>
      </c>
      <c r="E5" s="191">
        <v>5111</v>
      </c>
      <c r="F5" s="191">
        <v>5464</v>
      </c>
      <c r="G5" s="38"/>
      <c r="H5" s="38"/>
      <c r="I5" s="163"/>
      <c r="J5" s="163"/>
    </row>
    <row r="6" spans="1:10" ht="9.9499999999999993" customHeight="1" x14ac:dyDescent="0.15">
      <c r="A6" s="190" t="s">
        <v>267</v>
      </c>
      <c r="B6" s="191">
        <v>27986</v>
      </c>
      <c r="C6" s="191">
        <v>37007</v>
      </c>
      <c r="D6" s="191">
        <v>36302</v>
      </c>
      <c r="E6" s="191">
        <v>33240</v>
      </c>
      <c r="F6" s="191">
        <v>31986</v>
      </c>
      <c r="G6" s="38"/>
      <c r="H6" s="38"/>
    </row>
    <row r="7" spans="1:10" ht="9.9499999999999993" customHeight="1" x14ac:dyDescent="0.15">
      <c r="A7" s="190" t="s">
        <v>268</v>
      </c>
      <c r="B7" s="191">
        <v>73322</v>
      </c>
      <c r="C7" s="191">
        <v>78672</v>
      </c>
      <c r="D7" s="191">
        <v>84329</v>
      </c>
      <c r="E7" s="191">
        <v>89749</v>
      </c>
      <c r="F7" s="191">
        <v>92263</v>
      </c>
      <c r="G7" s="38"/>
      <c r="H7" s="38"/>
      <c r="I7" s="164"/>
      <c r="J7" s="164"/>
    </row>
    <row r="8" spans="1:10" ht="9.9499999999999993" customHeight="1" x14ac:dyDescent="0.15">
      <c r="A8" s="190" t="s">
        <v>269</v>
      </c>
      <c r="B8" s="191">
        <v>101442</v>
      </c>
      <c r="C8" s="191">
        <v>111273</v>
      </c>
      <c r="D8" s="191">
        <v>117748</v>
      </c>
      <c r="E8" s="191">
        <v>122441</v>
      </c>
      <c r="F8" s="191">
        <v>133475</v>
      </c>
      <c r="G8" s="38"/>
      <c r="H8" s="38"/>
    </row>
    <row r="9" spans="1:10" ht="9.9499999999999993" customHeight="1" x14ac:dyDescent="0.15">
      <c r="A9" s="190" t="s">
        <v>270</v>
      </c>
      <c r="B9" s="191">
        <v>147926</v>
      </c>
      <c r="C9" s="191">
        <v>148423</v>
      </c>
      <c r="D9" s="191">
        <v>148940</v>
      </c>
      <c r="E9" s="191">
        <v>155142</v>
      </c>
      <c r="F9" s="191">
        <v>156560</v>
      </c>
      <c r="G9" s="38"/>
      <c r="H9" s="38"/>
    </row>
    <row r="10" spans="1:10" ht="9.9499999999999993" customHeight="1" x14ac:dyDescent="0.15">
      <c r="A10" s="190" t="s">
        <v>470</v>
      </c>
      <c r="B10" s="192">
        <v>9829</v>
      </c>
      <c r="C10" s="192">
        <v>9768</v>
      </c>
      <c r="D10" s="192">
        <v>8967</v>
      </c>
      <c r="E10" s="192">
        <v>9575</v>
      </c>
      <c r="F10" s="192">
        <v>8886</v>
      </c>
      <c r="G10" s="38"/>
      <c r="H10" s="38"/>
    </row>
    <row r="11" spans="1:10" ht="9.9499999999999993" customHeight="1" x14ac:dyDescent="0.15">
      <c r="A11" s="510" t="s">
        <v>223</v>
      </c>
      <c r="B11" s="511">
        <f>SUM(B3:B10)</f>
        <v>470992</v>
      </c>
      <c r="C11" s="511">
        <f>SUM(C3:C10)</f>
        <v>497898</v>
      </c>
      <c r="D11" s="511">
        <f>SUM(D3:D10)</f>
        <v>505132</v>
      </c>
      <c r="E11" s="511">
        <f>SUM(E3:E10)</f>
        <v>509125</v>
      </c>
      <c r="F11" s="511">
        <f>SUM(F3:F10)</f>
        <v>514391</v>
      </c>
      <c r="G11" s="38"/>
    </row>
    <row r="12" spans="1:10" s="25" customFormat="1" ht="6.95" customHeight="1" x14ac:dyDescent="0.2">
      <c r="A12" s="313" t="s">
        <v>926</v>
      </c>
    </row>
    <row r="13" spans="1:10" ht="9.9499999999999993" customHeight="1" x14ac:dyDescent="0.15">
      <c r="A13" s="189"/>
      <c r="B13" s="25"/>
      <c r="C13" s="25"/>
      <c r="D13" s="25"/>
      <c r="E13" s="25"/>
      <c r="F13" s="25"/>
    </row>
    <row r="14" spans="1:10" ht="9.9499999999999993" customHeight="1" x14ac:dyDescent="0.15">
      <c r="A14" s="189"/>
      <c r="B14" s="25"/>
      <c r="C14" s="25"/>
      <c r="D14" s="25"/>
      <c r="E14" s="25"/>
      <c r="F14" s="25"/>
    </row>
    <row r="15" spans="1:10" ht="9.9499999999999993" customHeight="1" x14ac:dyDescent="0.15">
      <c r="A15" s="189"/>
      <c r="B15" s="25"/>
      <c r="C15" s="25"/>
      <c r="D15" s="25"/>
      <c r="E15" s="25"/>
      <c r="F15" s="25"/>
    </row>
    <row r="16" spans="1:10" ht="9.9499999999999993" customHeight="1" x14ac:dyDescent="0.15">
      <c r="A16" s="189"/>
      <c r="B16" s="25"/>
      <c r="C16" s="25"/>
      <c r="D16" s="25"/>
      <c r="E16" s="25"/>
      <c r="F16" s="25"/>
    </row>
    <row r="17" spans="1:11" ht="9" customHeight="1" x14ac:dyDescent="0.15">
      <c r="A17" s="189"/>
      <c r="B17" s="25"/>
      <c r="C17" s="25"/>
      <c r="D17" s="25"/>
      <c r="E17" s="25"/>
      <c r="F17" s="25"/>
    </row>
    <row r="18" spans="1:11" ht="9.9499999999999993" customHeight="1" x14ac:dyDescent="0.15">
      <c r="A18" s="189"/>
      <c r="B18" s="25"/>
      <c r="C18" s="25"/>
      <c r="D18" s="25"/>
      <c r="E18" s="25"/>
      <c r="F18" s="25"/>
    </row>
    <row r="19" spans="1:11" ht="9.9499999999999993" customHeight="1" x14ac:dyDescent="0.15">
      <c r="A19" s="189"/>
      <c r="B19" s="25"/>
      <c r="C19" s="25"/>
      <c r="D19" s="25"/>
      <c r="E19" s="25"/>
      <c r="F19" s="25"/>
    </row>
    <row r="20" spans="1:11" ht="9.9499999999999993" customHeight="1" x14ac:dyDescent="0.15">
      <c r="A20" s="189"/>
      <c r="B20" s="25"/>
      <c r="C20" s="25"/>
      <c r="D20" s="25"/>
      <c r="E20" s="25"/>
      <c r="F20" s="25"/>
    </row>
    <row r="21" spans="1:11" ht="9.9499999999999993" customHeight="1" x14ac:dyDescent="0.15">
      <c r="A21" s="307"/>
      <c r="B21" s="53"/>
      <c r="C21" s="53"/>
      <c r="D21" s="53"/>
      <c r="E21" s="53"/>
      <c r="F21" s="53"/>
    </row>
    <row r="22" spans="1:11" s="25" customFormat="1" ht="6.95" customHeight="1" x14ac:dyDescent="0.2">
      <c r="A22" s="313" t="s">
        <v>932</v>
      </c>
    </row>
    <row r="23" spans="1:11" ht="9.9499999999999993" customHeight="1" x14ac:dyDescent="0.15">
      <c r="A23" s="1" t="s">
        <v>974</v>
      </c>
      <c r="B23" s="25"/>
      <c r="C23" s="25"/>
      <c r="D23" s="25"/>
      <c r="E23" s="25"/>
      <c r="F23" s="25"/>
    </row>
    <row r="24" spans="1:11" ht="12.95" customHeight="1" x14ac:dyDescent="0.15">
      <c r="A24" s="341" t="s">
        <v>463</v>
      </c>
      <c r="B24" s="342">
        <v>2010</v>
      </c>
      <c r="C24" s="342">
        <v>2011</v>
      </c>
      <c r="D24" s="342">
        <v>2012</v>
      </c>
      <c r="E24" s="342">
        <v>2013</v>
      </c>
      <c r="F24" s="343">
        <v>2014</v>
      </c>
    </row>
    <row r="25" spans="1:11" ht="9.9499999999999993" customHeight="1" x14ac:dyDescent="0.15">
      <c r="A25" s="193" t="s">
        <v>755</v>
      </c>
      <c r="B25" s="194">
        <v>325912</v>
      </c>
      <c r="C25" s="194">
        <v>353446</v>
      </c>
      <c r="D25" s="194">
        <v>358669</v>
      </c>
      <c r="E25" s="194">
        <v>359069</v>
      </c>
      <c r="F25" s="194">
        <v>363459</v>
      </c>
      <c r="H25" s="165"/>
      <c r="I25" s="165"/>
      <c r="J25" s="165"/>
      <c r="K25" s="165"/>
    </row>
    <row r="26" spans="1:11" ht="9.9499999999999993" customHeight="1" x14ac:dyDescent="0.15">
      <c r="A26" s="195" t="s">
        <v>462</v>
      </c>
      <c r="B26" s="196">
        <v>145080</v>
      </c>
      <c r="C26" s="196">
        <v>144452</v>
      </c>
      <c r="D26" s="196">
        <v>146463</v>
      </c>
      <c r="E26" s="196">
        <v>150056</v>
      </c>
      <c r="F26" s="196">
        <v>150932</v>
      </c>
      <c r="H26" s="166"/>
      <c r="I26" s="167"/>
      <c r="J26" s="167"/>
      <c r="K26" s="167"/>
    </row>
    <row r="27" spans="1:11" ht="9.9499999999999993" customHeight="1" x14ac:dyDescent="0.15">
      <c r="A27" s="512" t="s">
        <v>223</v>
      </c>
      <c r="B27" s="513">
        <f>SUM(B25:B26)</f>
        <v>470992</v>
      </c>
      <c r="C27" s="513">
        <f>SUM(C25:C26)</f>
        <v>497898</v>
      </c>
      <c r="D27" s="513">
        <f>SUM(D25:D26)</f>
        <v>505132</v>
      </c>
      <c r="E27" s="513">
        <f>SUM(E25:E26)</f>
        <v>509125</v>
      </c>
      <c r="F27" s="513">
        <f>SUM(F25:F26)</f>
        <v>514391</v>
      </c>
    </row>
    <row r="28" spans="1:11" s="25" customFormat="1" ht="6.95" customHeight="1" x14ac:dyDescent="0.2">
      <c r="A28" s="313" t="s">
        <v>875</v>
      </c>
    </row>
    <row r="36" spans="1:1" ht="6" customHeight="1" x14ac:dyDescent="0.15"/>
    <row r="46" spans="1:1" s="25" customFormat="1" ht="6.95" customHeight="1" x14ac:dyDescent="0.2">
      <c r="A46" s="313" t="s">
        <v>932</v>
      </c>
    </row>
  </sheetData>
  <pageMargins left="0.43307086614173229" right="0.43307086614173229" top="0.43307086614173229" bottom="0.39370078740157483" header="0.19685039370078741" footer="0.19685039370078741"/>
  <pageSetup paperSize="1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64</vt:i4>
      </vt:variant>
      <vt:variant>
        <vt:lpstr>Intervalos nomeados</vt:lpstr>
      </vt:variant>
      <vt:variant>
        <vt:i4>1</vt:i4>
      </vt:variant>
    </vt:vector>
  </HeadingPairs>
  <TitlesOfParts>
    <vt:vector size="65" baseType="lpstr">
      <vt:lpstr>SUMÁRIO</vt:lpstr>
      <vt:lpstr>II-Est Ger 1.1-1.8 caract</vt:lpstr>
      <vt:lpstr>1.9-1.11 limites lagunas</vt:lpstr>
      <vt:lpstr>1.12 rios</vt:lpstr>
      <vt:lpstr>2.1-2.3 pop localizção e sexo</vt:lpstr>
      <vt:lpstr>2.4 pop por cor ou raça</vt:lpstr>
      <vt:lpstr>3.1 ipc</vt:lpstr>
      <vt:lpstr>4.1-4.3 admissões desligamentos</vt:lpstr>
      <vt:lpstr>4.4-4.5 emprego formal</vt:lpstr>
      <vt:lpstr>4.6 acidentes de trab</vt:lpstr>
      <vt:lpstr>II-Est Econ 1.1 pib</vt:lpstr>
      <vt:lpstr>2.1.1 área colhi</vt:lpstr>
      <vt:lpstr>2.1.2 quant produz</vt:lpstr>
      <vt:lpstr>2.1.3 valor prod</vt:lpstr>
      <vt:lpstr>2.2 pecuária</vt:lpstr>
      <vt:lpstr>2.3-2.4 avic prod orig anim</vt:lpstr>
      <vt:lpstr>2.5 pescado</vt:lpstr>
      <vt:lpstr>3.1.1 prod petró gas</vt:lpstr>
      <vt:lpstr>3.1.2 prod cimento</vt:lpstr>
      <vt:lpstr>3.1.3 prod braskem</vt:lpstr>
      <vt:lpstr>3.1.4-3.1.5 prod açúcar etanol</vt:lpstr>
      <vt:lpstr> 3.2.1-3.2.2 cons consu ener</vt:lpstr>
      <vt:lpstr>3.3.1 água</vt:lpstr>
      <vt:lpstr>3.3.2 esgoto</vt:lpstr>
      <vt:lpstr>4.1.1-4.1.4  exp imp prod</vt:lpstr>
      <vt:lpstr>4.1.5 Valor exp fatores</vt:lpstr>
      <vt:lpstr>4.1.6 valor imp fatores</vt:lpstr>
      <vt:lpstr>4.1.7-4.1.9 Exp e Imp mensal</vt:lpstr>
      <vt:lpstr>4.1.10 cons cimento</vt:lpstr>
      <vt:lpstr>4.1.11 vendas combust</vt:lpstr>
      <vt:lpstr>4.2.1.1 ext rodovias</vt:lpstr>
      <vt:lpstr>4.2.1.2-1.3 veículos</vt:lpstr>
      <vt:lpstr>4.2.2.1 transp hid </vt:lpstr>
      <vt:lpstr>4.2.2.2 carga emb</vt:lpstr>
      <vt:lpstr>4.2.3.1-4.2.3.5 transp áereo</vt:lpstr>
      <vt:lpstr>4.2.4 transp ferr</vt:lpstr>
      <vt:lpstr>4.3.1-4.3.3 telefonia</vt:lpstr>
      <vt:lpstr>4.4.1 impostos</vt:lpstr>
      <vt:lpstr> 4.4.2 Transf. consti.</vt:lpstr>
      <vt:lpstr>4.4.3 icms fpe</vt:lpstr>
      <vt:lpstr>4.4.4-4.4.5 receita despesa</vt:lpstr>
      <vt:lpstr>4.5.1 agencias bancárias</vt:lpstr>
      <vt:lpstr>4.6.1-4.6.4 turismo</vt:lpstr>
      <vt:lpstr>1.1.1-1.1.3 educ básica</vt:lpstr>
      <vt:lpstr>1.2.1-1.2.3 ensino sup</vt:lpstr>
      <vt:lpstr>2.1 seg púb crimes</vt:lpstr>
      <vt:lpstr>2.2 seg púb crimes sem</vt:lpstr>
      <vt:lpstr>3.1-3.3 eleitores</vt:lpstr>
      <vt:lpstr>4.1 casos confirmados</vt:lpstr>
      <vt:lpstr>4.2-4.3 est hos</vt:lpstr>
      <vt:lpstr>4.4 intern hos </vt:lpstr>
      <vt:lpstr>5.1 bene conc</vt:lpstr>
      <vt:lpstr>5.2 valor arrec ps</vt:lpstr>
      <vt:lpstr>6.1 domicilios localização</vt:lpstr>
      <vt:lpstr>6.2-6.3 dom e moradores micro</vt:lpstr>
      <vt:lpstr>6.4-6.7 dom part</vt:lpstr>
      <vt:lpstr>Ind 1.1-1.3 taxas</vt:lpstr>
      <vt:lpstr>1.4-1.5 taxa freq</vt:lpstr>
      <vt:lpstr>1.6 perc pessoas</vt:lpstr>
      <vt:lpstr>1.7-1.9 média est </vt:lpstr>
      <vt:lpstr>1.10 % Dom serv</vt:lpstr>
      <vt:lpstr>1.11 % Dom bens</vt:lpstr>
      <vt:lpstr>1.12 idh-m</vt:lpstr>
      <vt:lpstr>Fontes</vt:lpstr>
      <vt:lpstr>SUMÁRIO!_GoBack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Gattes</dc:creator>
  <cp:lastModifiedBy>Teresa Emery</cp:lastModifiedBy>
  <cp:lastPrinted>2016-06-14T17:32:30Z</cp:lastPrinted>
  <dcterms:created xsi:type="dcterms:W3CDTF">2006-03-20T12:33:11Z</dcterms:created>
  <dcterms:modified xsi:type="dcterms:W3CDTF">2016-06-14T17:32:47Z</dcterms:modified>
</cp:coreProperties>
</file>