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publishItems="1" defaultThemeVersion="124226"/>
  <bookViews>
    <workbookView xWindow="525" yWindow="-60" windowWidth="14310" windowHeight="12225" activeTab="4"/>
  </bookViews>
  <sheets>
    <sheet name="PIB TABELAS" sheetId="3" r:id="rId1"/>
    <sheet name="AGROPECUÁRIA" sheetId="6" r:id="rId2"/>
    <sheet name="INDÚTRIA" sheetId="5" r:id="rId3"/>
    <sheet name="SERVIÇOS" sheetId="4" r:id="rId4"/>
    <sheet name="Brasil e UFs" sheetId="7" r:id="rId5"/>
  </sheets>
  <definedNames>
    <definedName name="_Hlk55570687" localSheetId="0" publishToServer="1">'PIB TABELAS'!$A$49</definedName>
    <definedName name="_xlnm.Print_Area" localSheetId="4" publishToServer="1">'Brasil e UFs'!$A$2:$A$38</definedName>
  </definedNames>
  <calcPr calcId="144525"/>
</workbook>
</file>

<file path=xl/calcChain.xml><?xml version="1.0" encoding="utf-8"?>
<calcChain xmlns="http://schemas.openxmlformats.org/spreadsheetml/2006/main">
  <c r="D36" i="3" l="1"/>
  <c r="D49" i="3"/>
  <c r="H9" i="3" l="1"/>
  <c r="G9" i="3"/>
  <c r="H8" i="3"/>
  <c r="H7" i="3"/>
  <c r="H6" i="3"/>
  <c r="J43" i="6" l="1"/>
  <c r="J42" i="6"/>
  <c r="J41" i="6"/>
  <c r="J40" i="6"/>
  <c r="J39" i="6"/>
  <c r="J38" i="6"/>
  <c r="J37" i="6"/>
  <c r="J36" i="6"/>
  <c r="J31" i="6"/>
  <c r="J30" i="6"/>
  <c r="J25" i="6"/>
  <c r="J24" i="6"/>
  <c r="J23" i="6"/>
  <c r="J22" i="6"/>
  <c r="J21" i="6"/>
  <c r="J16" i="6"/>
  <c r="J15" i="6"/>
  <c r="J14" i="6"/>
  <c r="J13" i="6"/>
  <c r="J12" i="6"/>
  <c r="J11" i="6"/>
  <c r="J10" i="6"/>
  <c r="J9" i="6"/>
  <c r="J8" i="6"/>
  <c r="J7" i="6"/>
  <c r="J6" i="6"/>
</calcChain>
</file>

<file path=xl/sharedStrings.xml><?xml version="1.0" encoding="utf-8"?>
<sst xmlns="http://schemas.openxmlformats.org/spreadsheetml/2006/main" count="280" uniqueCount="173">
  <si>
    <t>Gráfico 1 - Nota Técnica</t>
  </si>
  <si>
    <t xml:space="preserve">   Produção florestal, pesca e aquicultura</t>
  </si>
  <si>
    <t xml:space="preserve">   Agricultura, inclusive apoio à agricultura e a pós-colheita</t>
  </si>
  <si>
    <t xml:space="preserve">   Pecuária, inclusive apoio à Pecuária</t>
  </si>
  <si>
    <t xml:space="preserve">   SETOR AGROPECUÁRIA</t>
  </si>
  <si>
    <t>Gráfico 2 - Nota Técnica</t>
  </si>
  <si>
    <t xml:space="preserve">   Indútria Extrativa</t>
  </si>
  <si>
    <t xml:space="preserve">   Construção</t>
  </si>
  <si>
    <t xml:space="preserve">   Eletricidade e gás, água, esgoto, atividade de gestão de resíduos e descontaminação</t>
  </si>
  <si>
    <t xml:space="preserve">   Indústria de Transformação </t>
  </si>
  <si>
    <t xml:space="preserve">   SETOR INDÚSTRIA</t>
  </si>
  <si>
    <t>Gráfico 3 - Nota Técnica</t>
  </si>
  <si>
    <t xml:space="preserve">  Informação e comunicação</t>
  </si>
  <si>
    <t xml:space="preserve">  Comércio e reparação de veículos automotores e motocicletas</t>
  </si>
  <si>
    <t xml:space="preserve">  Administração, defesa, educação e saúde públicas e seguridade social</t>
  </si>
  <si>
    <t xml:space="preserve">  Atividades profissionais, científicas e técnicas, administrativas e serviços complementares</t>
  </si>
  <si>
    <t xml:space="preserve">  Serviços domésticos</t>
  </si>
  <si>
    <t xml:space="preserve">  Transporte, armazenagem e correio</t>
  </si>
  <si>
    <t xml:space="preserve">  Atividades financeiras, de seguros e serviços relacionados</t>
  </si>
  <si>
    <t xml:space="preserve">  Artes, cultura, esporte e recreação e outras atividades de serviços</t>
  </si>
  <si>
    <t xml:space="preserve">  Atividades imobiliárias</t>
  </si>
  <si>
    <t xml:space="preserve">  Educação e saúde privadas</t>
  </si>
  <si>
    <t xml:space="preserve">  Alojamento e alimentação</t>
  </si>
  <si>
    <t xml:space="preserve">  SETOR SERVIÇOS</t>
  </si>
  <si>
    <t>ANO</t>
  </si>
  <si>
    <t>Moeda</t>
  </si>
  <si>
    <t xml:space="preserve">Valor Adicionado Bruto (a preço básico corrente) </t>
  </si>
  <si>
    <t>(+)</t>
  </si>
  <si>
    <t>Impostos Sobre Produtos, líquidos de subsídios</t>
  </si>
  <si>
    <t xml:space="preserve"> (+)</t>
  </si>
  <si>
    <t>Produto Interno Bruto (a preço de mercado corrente)</t>
  </si>
  <si>
    <t>(=)</t>
  </si>
  <si>
    <t>Variação real anual PIB</t>
  </si>
  <si>
    <t>(%)</t>
  </si>
  <si>
    <t>R$ milhão</t>
  </si>
  <si>
    <t>2017*</t>
  </si>
  <si>
    <t>Dados para os gráficos SERVIÇOS</t>
  </si>
  <si>
    <t>Dados para os gráficos INDÚSTRIA</t>
  </si>
  <si>
    <t>Dados para os gráficos AGROPECUÁRIA</t>
  </si>
  <si>
    <t>Dados para as TABELAS</t>
  </si>
  <si>
    <t>Fonte: IBGE/CONAC – SEPLAG/SINC</t>
  </si>
  <si>
    <t>** Dados sujeitos a revisão.</t>
  </si>
  <si>
    <t>VALOR ADICIONADO BRUTO DA AGROPECUÁRIA</t>
  </si>
  <si>
    <t>Valor corrente</t>
  </si>
  <si>
    <t>Variação real anual %</t>
  </si>
  <si>
    <t>Fonte: IBGE/CONAC – SEPLAG/SINC.</t>
  </si>
  <si>
    <t>* Dados revisados;</t>
  </si>
  <si>
    <t>VALOR ADICIONADO BRUTO DA INDÚSTRIA</t>
  </si>
  <si>
    <t xml:space="preserve">VALOR ADICIONADO BRUTO DOS SERVIÇOS </t>
  </si>
  <si>
    <t>Ano</t>
  </si>
  <si>
    <t>Produto das lavouras temporárias e permanentes</t>
  </si>
  <si>
    <t>Abacaxi</t>
  </si>
  <si>
    <t>Amendoim (Toneladas)</t>
  </si>
  <si>
    <t>Banana</t>
  </si>
  <si>
    <t>Cana-de-açúcar (Toneladas)</t>
  </si>
  <si>
    <t>Coco-da-baía (Mil frutos)</t>
  </si>
  <si>
    <t>Feijão (em grão) (Toneladas)</t>
  </si>
  <si>
    <t>Fumo (em folha) (Toneladas)</t>
  </si>
  <si>
    <t>Laranja (Toneladas)</t>
  </si>
  <si>
    <t>Mandioca (Toneladas)</t>
  </si>
  <si>
    <t>Maracujá</t>
  </si>
  <si>
    <t>Milho (Toneladas)</t>
  </si>
  <si>
    <t>Fonte: IBGE - Produção Agrícola Municipal</t>
  </si>
  <si>
    <t>Quantidade produzida (Toneladas)</t>
  </si>
  <si>
    <t>Fonte: IBGE - Pesquisa da Pecuária Municipal</t>
  </si>
  <si>
    <t>Leite (Mil litros)</t>
  </si>
  <si>
    <t>Produto de origem animal</t>
  </si>
  <si>
    <t>Rebanho</t>
  </si>
  <si>
    <t xml:space="preserve">DADOS UTILIZADOS NA ANÁLISE </t>
  </si>
  <si>
    <r>
      <t xml:space="preserve">PIB </t>
    </r>
    <r>
      <rPr>
        <b/>
        <i/>
        <sz val="14"/>
        <color rgb="FFFFFFFF"/>
        <rFont val="Times New Roman"/>
        <family val="1"/>
      </rPr>
      <t xml:space="preserve">per capita </t>
    </r>
    <r>
      <rPr>
        <b/>
        <sz val="14"/>
        <color rgb="FFFFFFFF"/>
        <rFont val="Times New Roman"/>
        <family val="1"/>
      </rPr>
      <t>R$ 1,00</t>
    </r>
  </si>
  <si>
    <t>Brasil, Grandes Regiões
e
Unidades da Federação</t>
  </si>
  <si>
    <t>Grandes Regiões</t>
  </si>
  <si>
    <t>Unidades da Federação</t>
  </si>
  <si>
    <t>Região Nordeste</t>
  </si>
  <si>
    <t>Variação Real</t>
  </si>
  <si>
    <t>Ranking</t>
  </si>
  <si>
    <t>Rondônia</t>
  </si>
  <si>
    <t>Maranhão</t>
  </si>
  <si>
    <t>Acre</t>
  </si>
  <si>
    <t>Piauí</t>
  </si>
  <si>
    <t>Amazonas</t>
  </si>
  <si>
    <t>Ceará</t>
  </si>
  <si>
    <t>Roraima</t>
  </si>
  <si>
    <t>Rio Grande do Norte</t>
  </si>
  <si>
    <t>Pará</t>
  </si>
  <si>
    <t>Paraíba</t>
  </si>
  <si>
    <t>Amapá</t>
  </si>
  <si>
    <t>Pernambuco</t>
  </si>
  <si>
    <t>Tocantins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</si>
  <si>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</si>
  <si>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</si>
  <si>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</si>
  <si>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</si>
  <si>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</si>
  <si>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</si>
  <si>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</si>
  <si>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</si>
  <si>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</si>
  <si>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</si>
  <si>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</si>
  <si>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 xml:space="preserve">Mato Grosso </t>
  </si>
  <si>
    <t>Goiás</t>
  </si>
  <si>
    <t>Distrito Federal</t>
  </si>
  <si>
    <t>Variação Real do PIB segundo Brasil e Unidades da Federação</t>
  </si>
  <si>
    <t>Ranking da Variação Real do PIB segundo Grandes Regiões</t>
  </si>
  <si>
    <t>Ranking da Variação Real do PIB segundo Unidades da Federação</t>
  </si>
  <si>
    <t>Ranking da Variação Real do PIB segundo Região Nordeste</t>
  </si>
  <si>
    <t>Equino</t>
  </si>
  <si>
    <t>Ovino</t>
  </si>
  <si>
    <t>Ovos de Galinha (mil dúzias)</t>
  </si>
  <si>
    <t>Galináceos total</t>
  </si>
  <si>
    <t>PRODUÇÃO DA AQUICULTURA</t>
  </si>
  <si>
    <t>Carpa (Quilograma)</t>
  </si>
  <si>
    <t>Outros peixes (Quilograma)</t>
  </si>
  <si>
    <t>Alevinos (Mileiros)</t>
  </si>
  <si>
    <t>Camarão (Quilograma)</t>
  </si>
  <si>
    <t>Tambaqui (Quilograma)</t>
  </si>
  <si>
    <t>Tilapia  (Quilograma)</t>
  </si>
  <si>
    <t>Traíra e trairão (Quilograma)</t>
  </si>
  <si>
    <t>Ostras,vieiras emexilhao (Quilograma)</t>
  </si>
  <si>
    <r>
      <rPr>
        <b/>
        <sz val="10"/>
        <color indexed="8"/>
        <rFont val="Arial"/>
        <family val="2"/>
      </rPr>
      <t xml:space="preserve">Fonte: </t>
    </r>
    <r>
      <rPr>
        <sz val="10"/>
        <color indexed="8"/>
        <rFont val="Arial"/>
        <family val="2"/>
      </rPr>
      <t>IBGE, em parceria com os Órgãos Estaduais de Estatística, Secretarias Estaduais de Governo e Superintendência da Zona Franca de Manaus - SUFRAMA. Elaboração: SEPLAG/SINC</t>
    </r>
  </si>
  <si>
    <t>Variação 2020/2019</t>
  </si>
  <si>
    <t>Bovino (cabeça)</t>
  </si>
  <si>
    <t>Vacas ordenhadas (cabeça)</t>
  </si>
  <si>
    <t xml:space="preserve">    Fonte: IBGE/CONAC – SEPLAG/SINC</t>
  </si>
  <si>
    <t xml:space="preserve">     Fonte: IBGE/CONAC – SEPLAG/SINC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</si>
  <si>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</si>
  <si>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</si>
  <si>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</si>
  <si>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</si>
  <si>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</si>
  <si>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</si>
  <si>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</si>
  <si>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</si>
  <si>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</si>
  <si>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</si>
  <si>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</si>
  <si>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</si>
  <si>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</si>
  <si>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</si>
  <si>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</si>
  <si>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</si>
  <si>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</si>
  <si>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</si>
  <si>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</si>
  <si>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</si>
  <si>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</si>
  <si>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</si>
  <si>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</si>
  <si>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</si>
  <si>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</si>
  <si>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</si>
  <si>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</si>
  <si>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Variação nominal anual PIB</t>
  </si>
  <si>
    <t>Variação nominal anual %</t>
  </si>
  <si>
    <t>Gráfico 1 – Variação real do setor da agropecuária e de seus subsetores - 2021</t>
  </si>
  <si>
    <t>Gráfico 2 – Variação real do setor da indústria e de seus subsetores - 2021.</t>
  </si>
  <si>
    <t>Gráfico 3 – Variação real do setor de serviços e de seus subsetores - 2021.</t>
  </si>
  <si>
    <t xml:space="preserve">               Brasil</t>
  </si>
  <si>
    <t xml:space="preserve">          Norte</t>
  </si>
  <si>
    <t xml:space="preserve">          Nordeste</t>
  </si>
  <si>
    <t xml:space="preserve">          Sudeste</t>
  </si>
  <si>
    <t xml:space="preserve">          Sul</t>
  </si>
  <si>
    <t xml:space="preserve">          Centro-Oeste</t>
  </si>
  <si>
    <t>Tabela 1 - Composição do PIB de Alagoas, pela ótica da produção - 2017-2021</t>
  </si>
  <si>
    <t>2021*</t>
  </si>
  <si>
    <t>* Dados sujeitos a revisão.</t>
  </si>
  <si>
    <t>Tabela 2 - Valor Adicionado (VA) e variação real anual da Agropecuária de Alagoas - 2017-2021.</t>
  </si>
  <si>
    <t>Tabela 3 - Valor Adicionado (VA) e variação real anual da Indústria de Alagoas - 2017- 2021</t>
  </si>
  <si>
    <t>* Dados revisados</t>
  </si>
  <si>
    <t>Tabela 4 - Valor Adicionado (VA) e variação real anual dos Serviços de Alagoas - 2017-2021.</t>
  </si>
  <si>
    <t>2021**</t>
  </si>
  <si>
    <t>Dados usados na confecção dos mapas e Nota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</si>
</sst>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[Red]\-#,##0.00;&quot;-&quot;"/>
    <numFmt numFmtId="165" formatCode="_-* #,##0_-;\-* #,##0_-;_-* &quot;-&quot;??_-;_-@_-"/>
    <numFmt numFmtId="166" formatCode="#\ ###\ ###\ ###\ ###"/>
    <numFmt numFmtId="167" formatCode="0.0000"/>
  </numFmts>
  <fonts count="35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indexed="64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  <font>
      <sz val="14"/>
      <color rgb="FF000000"/>
      <name val="Calibri"/>
      <family val="2"/>
    </font>
    <font>
      <sz val="14"/>
      <color indexed="64"/>
      <name val="Calibri"/>
      <family val="2"/>
      <scheme val="minor"/>
    </font>
    <font>
      <sz val="14"/>
      <name val="Calibri"/>
      <family val="2"/>
    </font>
    <font>
      <b/>
      <sz val="14"/>
      <color theme="0"/>
      <name val="Calibri"/>
      <family val="2"/>
      <scheme val="minor"/>
    </font>
    <font>
      <sz val="14"/>
      <color rgb="FF333333"/>
      <name val="Calibri"/>
      <family val="2"/>
      <scheme val="minor"/>
    </font>
    <font>
      <sz val="14"/>
      <color rgb="FF000000"/>
      <name val="Times New Roman"/>
      <family val="1"/>
    </font>
    <font>
      <b/>
      <sz val="14"/>
      <color rgb="FFFFFFFF"/>
      <name val="Times New Roman"/>
      <family val="1"/>
    </font>
    <font>
      <b/>
      <i/>
      <sz val="14"/>
      <color rgb="FFFFFFFF"/>
      <name val="Times New Roman"/>
      <family val="1"/>
    </font>
    <font>
      <b/>
      <sz val="14"/>
      <color rgb="FF000000"/>
      <name val="Times New Roman"/>
      <family val="1"/>
    </font>
    <font>
      <sz val="6"/>
      <color indexed="8"/>
      <name val="Arial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rgb="FF000000"/>
      <name val="Times New Roman"/>
      <family val="1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color rgb="FF000000"/>
      <name val="Times New Roman"/>
      <family val="1"/>
    </font>
    <font>
      <b/>
      <sz val="14"/>
      <color indexed="8"/>
      <name val="Arial"/>
      <family val="2"/>
    </font>
    <font>
      <sz val="14"/>
      <name val="Arial"/>
      <family val="2"/>
    </font>
    <font>
      <sz val="12"/>
      <color indexed="8"/>
      <name val="Univers"/>
      <family val="2"/>
    </font>
    <font>
      <sz val="8"/>
      <name val="Calibri"/>
      <family val="2"/>
    </font>
    <font>
      <b/>
      <sz val="12"/>
      <color indexed="8"/>
      <name val="Univers"/>
      <family val="2"/>
    </font>
    <font>
      <b/>
      <sz val="7"/>
      <color indexed="8"/>
      <name val="Univers"/>
    </font>
    <font>
      <sz val="11"/>
      <color indexed="8"/>
      <name val="Univers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rgb="FFDBE4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/>
      <diagonal/>
    </border>
    <border>
      <left style="medium">
        <color rgb="FFFFFFFF"/>
      </left>
      <right/>
      <top/>
      <bottom style="medium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7" fillId="0" borderId="0" applyFill="0" applyProtection="0"/>
  </cellStyleXfs>
  <cellXfs count="144">
    <xf numFmtId="0" fontId="0" fillId="0" borderId="0" xfId="0"/>
    <xf numFmtId="164" fontId="2" fillId="0" borderId="0" xfId="0" applyNumberFormat="1" applyFont="1"/>
    <xf numFmtId="10" fontId="2" fillId="0" borderId="0" xfId="1" applyNumberFormat="1" applyFont="1"/>
    <xf numFmtId="164" fontId="3" fillId="0" borderId="0" xfId="0" applyNumberFormat="1" applyFont="1"/>
    <xf numFmtId="164" fontId="5" fillId="0" borderId="0" xfId="0" applyNumberFormat="1" applyFont="1"/>
    <xf numFmtId="164" fontId="6" fillId="3" borderId="1" xfId="0" applyNumberFormat="1" applyFont="1" applyFill="1" applyBorder="1"/>
    <xf numFmtId="10" fontId="7" fillId="2" borderId="0" xfId="1" applyNumberFormat="1" applyFont="1" applyFill="1"/>
    <xf numFmtId="164" fontId="8" fillId="0" borderId="0" xfId="0" applyNumberFormat="1" applyFont="1"/>
    <xf numFmtId="164" fontId="6" fillId="3" borderId="2" xfId="0" applyNumberFormat="1" applyFont="1" applyFill="1" applyBorder="1"/>
    <xf numFmtId="10" fontId="7" fillId="0" borderId="0" xfId="1" applyNumberFormat="1" applyFont="1" applyFill="1"/>
    <xf numFmtId="164" fontId="6" fillId="5" borderId="1" xfId="0" applyNumberFormat="1" applyFont="1" applyFill="1" applyBorder="1"/>
    <xf numFmtId="0" fontId="9" fillId="0" borderId="0" xfId="3" applyFont="1"/>
    <xf numFmtId="164" fontId="10" fillId="8" borderId="1" xfId="0" applyNumberFormat="1" applyFont="1" applyFill="1" applyBorder="1"/>
    <xf numFmtId="10" fontId="10" fillId="7" borderId="0" xfId="1" applyNumberFormat="1" applyFont="1" applyFill="1"/>
    <xf numFmtId="0" fontId="11" fillId="7" borderId="8" xfId="3" applyFont="1" applyFill="1" applyBorder="1" applyAlignment="1">
      <alignment horizontal="center" vertical="center"/>
    </xf>
    <xf numFmtId="164" fontId="10" fillId="8" borderId="2" xfId="0" applyNumberFormat="1" applyFont="1" applyFill="1" applyBorder="1"/>
    <xf numFmtId="10" fontId="8" fillId="0" borderId="0" xfId="1" applyNumberFormat="1" applyFont="1" applyFill="1"/>
    <xf numFmtId="0" fontId="11" fillId="7" borderId="8" xfId="0" applyFont="1" applyFill="1" applyBorder="1" applyAlignment="1">
      <alignment horizontal="center" vertical="center"/>
    </xf>
    <xf numFmtId="165" fontId="12" fillId="0" borderId="8" xfId="2" applyNumberFormat="1" applyFont="1" applyBorder="1" applyAlignment="1">
      <alignment horizontal="right" vertical="center"/>
    </xf>
    <xf numFmtId="0" fontId="8" fillId="0" borderId="0" xfId="0" applyFont="1"/>
    <xf numFmtId="0" fontId="13" fillId="0" borderId="0" xfId="0" applyFont="1"/>
    <xf numFmtId="0" fontId="13" fillId="0" borderId="0" xfId="0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3" fontId="13" fillId="6" borderId="0" xfId="0" applyNumberFormat="1" applyFont="1" applyFill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9" fillId="0" borderId="0" xfId="4" applyFont="1" applyFill="1" applyAlignment="1" applyProtection="1">
      <alignment horizontal="center" vertical="center"/>
    </xf>
    <xf numFmtId="0" fontId="20" fillId="0" borderId="0" xfId="4" applyFont="1" applyFill="1" applyAlignment="1" applyProtection="1">
      <alignment horizontal="center"/>
    </xf>
    <xf numFmtId="0" fontId="20" fillId="0" borderId="0" xfId="4" applyFont="1" applyFill="1" applyProtection="1"/>
    <xf numFmtId="0" fontId="19" fillId="0" borderId="0" xfId="4" applyFont="1" applyFill="1" applyAlignment="1" applyProtection="1">
      <alignment horizontal="center" vertical="center" wrapText="1"/>
    </xf>
    <xf numFmtId="0" fontId="20" fillId="0" borderId="0" xfId="4" applyFont="1" applyFill="1" applyAlignment="1" applyProtection="1">
      <alignment horizontal="center" vertical="center"/>
    </xf>
    <xf numFmtId="166" fontId="19" fillId="0" borderId="0" xfId="4" applyNumberFormat="1" applyFont="1" applyFill="1" applyAlignment="1" applyProtection="1">
      <alignment horizontal="center"/>
    </xf>
    <xf numFmtId="0" fontId="19" fillId="0" borderId="0" xfId="4" applyFont="1" applyFill="1" applyAlignment="1" applyProtection="1">
      <alignment horizontal="center"/>
    </xf>
    <xf numFmtId="166" fontId="20" fillId="0" borderId="0" xfId="4" applyNumberFormat="1" applyFont="1" applyFill="1" applyAlignment="1" applyProtection="1">
      <alignment horizontal="center" wrapText="1"/>
    </xf>
    <xf numFmtId="166" fontId="20" fillId="0" borderId="0" xfId="4" applyNumberFormat="1" applyFont="1" applyFill="1" applyAlignment="1" applyProtection="1">
      <alignment horizontal="center"/>
    </xf>
    <xf numFmtId="167" fontId="19" fillId="0" borderId="0" xfId="1" applyNumberFormat="1" applyFont="1" applyFill="1" applyAlignment="1" applyProtection="1">
      <alignment horizontal="center"/>
    </xf>
    <xf numFmtId="3" fontId="16" fillId="0" borderId="1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6" borderId="0" xfId="0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left"/>
    </xf>
    <xf numFmtId="0" fontId="13" fillId="9" borderId="0" xfId="0" applyFont="1" applyFill="1" applyAlignment="1">
      <alignment horizontal="center" vertical="center" wrapText="1"/>
    </xf>
    <xf numFmtId="3" fontId="13" fillId="9" borderId="0" xfId="0" applyNumberFormat="1" applyFont="1" applyFill="1" applyAlignment="1">
      <alignment horizontal="center" vertical="center" wrapText="1"/>
    </xf>
    <xf numFmtId="0" fontId="22" fillId="9" borderId="0" xfId="0" applyFont="1" applyFill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1" fillId="0" borderId="0" xfId="4" applyFont="1" applyFill="1" applyBorder="1" applyAlignment="1" applyProtection="1">
      <alignment vertical="center"/>
    </xf>
    <xf numFmtId="0" fontId="13" fillId="0" borderId="5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4" fontId="8" fillId="0" borderId="0" xfId="0" applyNumberFormat="1" applyFont="1" applyAlignment="1">
      <alignment vertical="center"/>
    </xf>
    <xf numFmtId="0" fontId="9" fillId="0" borderId="0" xfId="3" applyFont="1" applyAlignment="1">
      <alignment vertical="center"/>
    </xf>
    <xf numFmtId="2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2" fontId="23" fillId="0" borderId="15" xfId="0" applyNumberFormat="1" applyFont="1" applyBorder="1" applyAlignment="1">
      <alignment horizontal="center" vertical="center" wrapText="1"/>
    </xf>
    <xf numFmtId="0" fontId="12" fillId="10" borderId="12" xfId="3" applyFont="1" applyFill="1" applyBorder="1" applyAlignment="1">
      <alignment horizontal="left" vertical="center"/>
    </xf>
    <xf numFmtId="3" fontId="12" fillId="10" borderId="8" xfId="3" applyNumberFormat="1" applyFont="1" applyFill="1" applyBorder="1" applyAlignment="1">
      <alignment horizontal="right" vertical="center"/>
    </xf>
    <xf numFmtId="2" fontId="9" fillId="10" borderId="11" xfId="3" applyNumberFormat="1" applyFont="1" applyFill="1" applyBorder="1" applyAlignment="1">
      <alignment vertical="center"/>
    </xf>
    <xf numFmtId="0" fontId="18" fillId="0" borderId="0" xfId="4" applyFont="1" applyFill="1" applyBorder="1" applyAlignment="1" applyProtection="1">
      <alignment vertical="center" wrapText="1"/>
    </xf>
    <xf numFmtId="0" fontId="26" fillId="0" borderId="0" xfId="4" applyFont="1" applyFill="1" applyBorder="1" applyAlignment="1" applyProtection="1">
      <alignment vertical="center"/>
    </xf>
    <xf numFmtId="0" fontId="27" fillId="0" borderId="0" xfId="0" applyFont="1" applyAlignment="1">
      <alignment vertical="center"/>
    </xf>
    <xf numFmtId="0" fontId="19" fillId="0" borderId="8" xfId="4" applyFont="1" applyFill="1" applyBorder="1" applyAlignment="1" applyProtection="1">
      <alignment horizontal="center"/>
    </xf>
    <xf numFmtId="0" fontId="19" fillId="0" borderId="8" xfId="4" applyFont="1" applyFill="1" applyBorder="1" applyAlignment="1" applyProtection="1">
      <alignment horizontal="left"/>
    </xf>
    <xf numFmtId="0" fontId="20" fillId="0" borderId="8" xfId="4" applyFont="1" applyFill="1" applyBorder="1" applyAlignment="1" applyProtection="1">
      <alignment horizontal="center"/>
    </xf>
    <xf numFmtId="0" fontId="19" fillId="0" borderId="8" xfId="4" applyFont="1" applyFill="1" applyBorder="1" applyAlignment="1" applyProtection="1">
      <alignment horizontal="center" vertical="center" wrapText="1"/>
    </xf>
    <xf numFmtId="2" fontId="16" fillId="0" borderId="15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left" vertical="center"/>
    </xf>
    <xf numFmtId="0" fontId="26" fillId="0" borderId="0" xfId="4" applyFont="1" applyFill="1" applyAlignment="1" applyProtection="1">
      <alignment horizontal="center" vertical="center"/>
    </xf>
    <xf numFmtId="0" fontId="29" fillId="0" borderId="0" xfId="4" applyFont="1" applyFill="1" applyAlignment="1" applyProtection="1">
      <alignment horizontal="center" vertical="center"/>
    </xf>
    <xf numFmtId="0" fontId="29" fillId="0" borderId="0" xfId="4" applyFont="1" applyFill="1" applyAlignment="1" applyProtection="1"/>
    <xf numFmtId="10" fontId="30" fillId="0" borderId="8" xfId="0" applyNumberFormat="1" applyFont="1" applyFill="1" applyBorder="1" applyAlignment="1" applyProtection="1">
      <alignment horizontal="center"/>
    </xf>
    <xf numFmtId="0" fontId="20" fillId="0" borderId="8" xfId="4" applyFont="1" applyFill="1" applyBorder="1" applyAlignment="1" applyProtection="1">
      <alignment horizontal="left"/>
    </xf>
    <xf numFmtId="10" fontId="32" fillId="0" borderId="8" xfId="0" applyNumberFormat="1" applyFont="1" applyFill="1" applyBorder="1" applyAlignment="1" applyProtection="1">
      <alignment horizont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64" fontId="6" fillId="4" borderId="8" xfId="0" applyNumberFormat="1" applyFont="1" applyFill="1" applyBorder="1"/>
    <xf numFmtId="10" fontId="6" fillId="4" borderId="8" xfId="1" applyNumberFormat="1" applyFont="1" applyFill="1" applyBorder="1"/>
    <xf numFmtId="164" fontId="6" fillId="5" borderId="8" xfId="0" applyNumberFormat="1" applyFont="1" applyFill="1" applyBorder="1"/>
    <xf numFmtId="164" fontId="7" fillId="5" borderId="8" xfId="0" applyNumberFormat="1" applyFont="1" applyFill="1" applyBorder="1"/>
    <xf numFmtId="10" fontId="7" fillId="5" borderId="8" xfId="1" applyNumberFormat="1" applyFont="1" applyFill="1" applyBorder="1"/>
    <xf numFmtId="0" fontId="14" fillId="2" borderId="18" xfId="0" applyFont="1" applyFill="1" applyBorder="1" applyAlignment="1">
      <alignment horizontal="center" vertical="center" wrapText="1"/>
    </xf>
    <xf numFmtId="2" fontId="13" fillId="6" borderId="0" xfId="0" applyNumberFormat="1" applyFont="1" applyFill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2" fontId="22" fillId="6" borderId="0" xfId="0" applyNumberFormat="1" applyFont="1" applyFill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 wrapText="1"/>
    </xf>
    <xf numFmtId="2" fontId="22" fillId="0" borderId="15" xfId="0" applyNumberFormat="1" applyFont="1" applyBorder="1" applyAlignment="1">
      <alignment horizontal="center" vertical="center" wrapText="1"/>
    </xf>
    <xf numFmtId="2" fontId="22" fillId="0" borderId="0" xfId="1" applyNumberFormat="1" applyFont="1" applyAlignment="1">
      <alignment horizontal="center" vertical="center" wrapText="1"/>
    </xf>
    <xf numFmtId="2" fontId="22" fillId="6" borderId="0" xfId="1" applyNumberFormat="1" applyFont="1" applyFill="1" applyBorder="1" applyAlignment="1">
      <alignment horizontal="center" vertical="center" wrapText="1"/>
    </xf>
    <xf numFmtId="2" fontId="22" fillId="0" borderId="15" xfId="1" applyNumberFormat="1" applyFont="1" applyBorder="1" applyAlignment="1">
      <alignment horizontal="center" vertical="center" wrapText="1"/>
    </xf>
    <xf numFmtId="2" fontId="23" fillId="0" borderId="15" xfId="1" applyNumberFormat="1" applyFont="1" applyBorder="1" applyAlignment="1">
      <alignment horizontal="center" vertical="center" wrapText="1"/>
    </xf>
    <xf numFmtId="2" fontId="22" fillId="9" borderId="0" xfId="0" applyNumberFormat="1" applyFont="1" applyFill="1" applyAlignment="1">
      <alignment horizontal="center"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2" fontId="23" fillId="0" borderId="5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/>
    <xf numFmtId="0" fontId="12" fillId="0" borderId="12" xfId="0" applyFont="1" applyBorder="1" applyAlignment="1">
      <alignment horizontal="left" vertical="center"/>
    </xf>
    <xf numFmtId="164" fontId="6" fillId="0" borderId="3" xfId="0" applyNumberFormat="1" applyFont="1" applyBorder="1"/>
    <xf numFmtId="10" fontId="6" fillId="4" borderId="0" xfId="1" applyNumberFormat="1" applyFont="1" applyFill="1" applyBorder="1"/>
    <xf numFmtId="0" fontId="20" fillId="0" borderId="0" xfId="4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left"/>
    </xf>
    <xf numFmtId="10" fontId="34" fillId="0" borderId="0" xfId="0" applyNumberFormat="1" applyFont="1" applyFill="1" applyBorder="1" applyProtection="1"/>
    <xf numFmtId="0" fontId="13" fillId="0" borderId="0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2" fontId="22" fillId="0" borderId="0" xfId="1" applyNumberFormat="1" applyFont="1" applyBorder="1" applyAlignment="1">
      <alignment horizontal="center" vertical="center" wrapText="1"/>
    </xf>
    <xf numFmtId="10" fontId="23" fillId="0" borderId="5" xfId="1" applyNumberFormat="1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3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1" fillId="7" borderId="11" xfId="3" applyFont="1" applyFill="1" applyBorder="1" applyAlignment="1">
      <alignment horizontal="center" vertical="center"/>
    </xf>
    <xf numFmtId="0" fontId="11" fillId="7" borderId="12" xfId="3" applyFont="1" applyFill="1" applyBorder="1" applyAlignment="1">
      <alignment horizontal="center" vertical="center"/>
    </xf>
    <xf numFmtId="164" fontId="10" fillId="7" borderId="0" xfId="0" applyNumberFormat="1" applyFont="1" applyFill="1" applyAlignment="1">
      <alignment horizontal="center" vertical="center" wrapText="1"/>
    </xf>
    <xf numFmtId="0" fontId="11" fillId="7" borderId="9" xfId="3" applyFont="1" applyFill="1" applyBorder="1" applyAlignment="1">
      <alignment horizontal="center" vertical="center" wrapText="1"/>
    </xf>
    <xf numFmtId="0" fontId="11" fillId="7" borderId="10" xfId="3" applyFont="1" applyFill="1" applyBorder="1" applyAlignment="1">
      <alignment horizontal="center" vertical="center" wrapText="1"/>
    </xf>
    <xf numFmtId="0" fontId="11" fillId="7" borderId="3" xfId="3" applyFont="1" applyFill="1" applyBorder="1" applyAlignment="1">
      <alignment horizontal="center" vertical="center" wrapText="1"/>
    </xf>
    <xf numFmtId="0" fontId="11" fillId="7" borderId="13" xfId="3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 wrapText="1"/>
    </xf>
    <xf numFmtId="164" fontId="6" fillId="4" borderId="0" xfId="0" applyNumberFormat="1" applyFont="1" applyFill="1" applyAlignment="1">
      <alignment horizontal="center" vertical="center" wrapText="1"/>
    </xf>
    <xf numFmtId="0" fontId="26" fillId="0" borderId="0" xfId="4" applyFont="1" applyFill="1" applyBorder="1" applyAlignment="1" applyProtection="1">
      <alignment horizontal="center" vertical="center" wrapText="1"/>
    </xf>
    <xf numFmtId="0" fontId="28" fillId="0" borderId="0" xfId="4" applyFont="1" applyFill="1" applyBorder="1" applyAlignment="1" applyProtection="1">
      <alignment horizontal="center" vertical="center" wrapText="1"/>
    </xf>
    <xf numFmtId="0" fontId="19" fillId="0" borderId="8" xfId="4" applyFont="1" applyFill="1" applyBorder="1" applyAlignment="1" applyProtection="1">
      <alignment horizontal="center" vertical="center"/>
    </xf>
    <xf numFmtId="0" fontId="19" fillId="0" borderId="17" xfId="4" applyFont="1" applyFill="1" applyBorder="1" applyAlignment="1" applyProtection="1">
      <alignment horizontal="center" vertical="center"/>
    </xf>
    <xf numFmtId="0" fontId="19" fillId="0" borderId="8" xfId="4" applyFont="1" applyFill="1" applyBorder="1" applyAlignment="1" applyProtection="1">
      <alignment horizontal="center" vertical="center" wrapText="1"/>
    </xf>
    <xf numFmtId="0" fontId="19" fillId="0" borderId="14" xfId="4" applyFont="1" applyFill="1" applyBorder="1" applyAlignment="1" applyProtection="1">
      <alignment horizontal="center" vertical="center" wrapText="1"/>
    </xf>
    <xf numFmtId="0" fontId="19" fillId="0" borderId="16" xfId="4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2" xfId="3"/>
    <cellStyle name="Normal 3" xfId="4"/>
    <cellStyle name="Porcentagem" xfId="1" builtinId="5"/>
    <cellStyle name="Vírgula" xfId="2" builtinId="3"/>
  </cellStyles>
  <dxfs count="0"/>
  <tableStyles count="0" defaultTableStyle="TableStyleMedium2" defaultPivotStyle="PivotStyleLight16"/>
  <colors>
    <mruColors>
      <color rgb="FF5C732F"/>
      <color rgb="FF7E0000"/>
      <color rgb="FF920000"/>
      <color rgb="FF193D69"/>
      <color rgb="FF24579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246018518518517"/>
          <c:y val="3.4375422925971039E-2"/>
          <c:w val="0.52342870370370376"/>
          <c:h val="0.922655298416565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01600" h="44450" prst="coolSlant"/>
            </a:sp3d>
          </c:spPr>
          <c:invertIfNegative val="0"/>
          <c:dPt>
            <c:idx val="3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01600" h="4445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D9B-43F1-977E-A04AF7F9BDB6}"/>
              </c:ext>
            </c:extLst>
          </c:dPt>
          <c:dLbls>
            <c:dLbl>
              <c:idx val="0"/>
              <c:layout>
                <c:manualLayout>
                  <c:x val="-8.2849186434171898E-2"/>
                  <c:y val="1.08772176248609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9B-43F1-977E-A04AF7F9BDB6}"/>
                </c:ext>
              </c:extLst>
            </c:dLbl>
            <c:dLbl>
              <c:idx val="3"/>
              <c:numFmt formatCode="0.00%" sourceLinked="0"/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 sz="1400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AGROPECUÁRIA!$B$4:$B$7</c:f>
              <c:strCache>
                <c:ptCount val="4"/>
                <c:pt idx="0">
                  <c:v>   Produção florestal, pesca e aquicultura</c:v>
                </c:pt>
                <c:pt idx="1">
                  <c:v>   Agricultura, inclusive apoio à agricultura e a pós-colheita</c:v>
                </c:pt>
                <c:pt idx="2">
                  <c:v>   Pecuária, inclusive apoio à Pecuária</c:v>
                </c:pt>
                <c:pt idx="3">
                  <c:v>   SETOR AGROPECUÁRIA</c:v>
                </c:pt>
              </c:strCache>
            </c:strRef>
          </c:cat>
          <c:val>
            <c:numRef>
              <c:f>AGROPECUÁRIA!$C$4:$C$7</c:f>
              <c:numCache>
                <c:formatCode>0.00%</c:formatCode>
                <c:ptCount val="4"/>
                <c:pt idx="0">
                  <c:v>4.9213718522540528E-3</c:v>
                </c:pt>
                <c:pt idx="1">
                  <c:v>4.9412759048180099E-2</c:v>
                </c:pt>
                <c:pt idx="2">
                  <c:v>7.4485176455557855E-2</c:v>
                </c:pt>
                <c:pt idx="3">
                  <c:v>4.6774645264226589E-2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D9B-43F1-977E-A04AF7F9B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axId val="212368000"/>
        <c:axId val="212382080"/>
      </c:barChart>
      <c:catAx>
        <c:axId val="2123680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pt-BR"/>
          </a:p>
        </c:txPr>
        <c:crossAx val="212382080"/>
        <c:crosses val="autoZero"/>
        <c:auto val="1"/>
        <c:lblAlgn val="ctr"/>
        <c:lblOffset val="0"/>
        <c:noMultiLvlLbl val="0"/>
      </c:catAx>
      <c:valAx>
        <c:axId val="2123820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21236800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3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246018518518517"/>
          <c:y val="3.4375422925971039E-2"/>
          <c:w val="0.52342870370370376"/>
          <c:h val="0.922655298416565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01600" h="44450" prst="coolSlant"/>
            </a:sp3d>
          </c:spPr>
          <c:invertIfNegative val="0"/>
          <c:dPt>
            <c:idx val="3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01600" h="4445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A08-4A90-9323-0817FD3A2D03}"/>
              </c:ext>
            </c:extLst>
          </c:dPt>
          <c:dLbls>
            <c:dLbl>
              <c:idx val="0"/>
              <c:layout>
                <c:manualLayout>
                  <c:x val="8.7681054199958003E-3"/>
                  <c:y val="1.087735440726695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08-4A90-9323-0817FD3A2D03}"/>
                </c:ext>
              </c:extLst>
            </c:dLbl>
            <c:dLbl>
              <c:idx val="3"/>
              <c:numFmt formatCode="0.00%" sourceLinked="0"/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 sz="1400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AGROPECUÁRIA!$B$4:$B$7</c:f>
              <c:strCache>
                <c:ptCount val="4"/>
                <c:pt idx="0">
                  <c:v>   Produção florestal, pesca e aquicultura</c:v>
                </c:pt>
                <c:pt idx="1">
                  <c:v>   Agricultura, inclusive apoio à agricultura e a pós-colheita</c:v>
                </c:pt>
                <c:pt idx="2">
                  <c:v>   Pecuária, inclusive apoio à Pecuária</c:v>
                </c:pt>
                <c:pt idx="3">
                  <c:v>   SETOR AGROPECUÁRIA</c:v>
                </c:pt>
              </c:strCache>
            </c:strRef>
          </c:cat>
          <c:val>
            <c:numRef>
              <c:f>AGROPECUÁRIA!$C$4:$C$7</c:f>
              <c:numCache>
                <c:formatCode>0.00%</c:formatCode>
                <c:ptCount val="4"/>
                <c:pt idx="0">
                  <c:v>4.9213718522540528E-3</c:v>
                </c:pt>
                <c:pt idx="1">
                  <c:v>4.9412759048180099E-2</c:v>
                </c:pt>
                <c:pt idx="2">
                  <c:v>7.4485176455557855E-2</c:v>
                </c:pt>
                <c:pt idx="3">
                  <c:v>4.6774645264226589E-2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A08-4A90-9323-0817FD3A2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axId val="213133568"/>
        <c:axId val="213151744"/>
      </c:barChart>
      <c:catAx>
        <c:axId val="213133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pt-BR"/>
          </a:p>
        </c:txPr>
        <c:crossAx val="213151744"/>
        <c:crosses val="autoZero"/>
        <c:auto val="1"/>
        <c:lblAlgn val="ctr"/>
        <c:lblOffset val="0"/>
        <c:noMultiLvlLbl val="0"/>
      </c:catAx>
      <c:valAx>
        <c:axId val="2131517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21313356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3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246018518518517"/>
          <c:y val="3.4375422925971039E-2"/>
          <c:w val="0.52342870370370376"/>
          <c:h val="0.922655298416565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01600" h="44450" prst="coolSlant"/>
            </a:sp3d>
          </c:spPr>
          <c:invertIfNegative val="0"/>
          <c:dLbls>
            <c:dLbl>
              <c:idx val="0"/>
              <c:layout>
                <c:manualLayout>
                  <c:x val="9.8359413321319634E-3"/>
                  <c:y val="1.08772486772486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0C-4E5F-9B2B-E8CF6E80BB56}"/>
                </c:ext>
              </c:extLst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AGROPECUÁRIA!$B$4:$B$6</c:f>
              <c:strCache>
                <c:ptCount val="3"/>
                <c:pt idx="0">
                  <c:v>   Produção florestal, pesca e aquicultura</c:v>
                </c:pt>
                <c:pt idx="1">
                  <c:v>   Agricultura, inclusive apoio à agricultura e a pós-colheita</c:v>
                </c:pt>
                <c:pt idx="2">
                  <c:v>   Pecuária, inclusive apoio à Pecuária</c:v>
                </c:pt>
              </c:strCache>
            </c:strRef>
          </c:cat>
          <c:val>
            <c:numRef>
              <c:f>AGROPECUÁRIA!$C$4:$C$6</c:f>
              <c:numCache>
                <c:formatCode>0.00%</c:formatCode>
                <c:ptCount val="3"/>
                <c:pt idx="0">
                  <c:v>4.9213718522540528E-3</c:v>
                </c:pt>
                <c:pt idx="1">
                  <c:v>4.9412759048180099E-2</c:v>
                </c:pt>
                <c:pt idx="2">
                  <c:v>7.4485176455557855E-2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0C-4E5F-9B2B-E8CF6E80B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axId val="213173760"/>
        <c:axId val="213175296"/>
      </c:barChart>
      <c:catAx>
        <c:axId val="2131737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crossAx val="213175296"/>
        <c:crosses val="autoZero"/>
        <c:auto val="1"/>
        <c:lblAlgn val="ctr"/>
        <c:lblOffset val="0"/>
        <c:noMultiLvlLbl val="0"/>
      </c:catAx>
      <c:valAx>
        <c:axId val="2131752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21317376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3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4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825981908251256"/>
          <c:y val="4.2874006544805124E-2"/>
          <c:w val="0.29053048026138401"/>
          <c:h val="0.920880978104473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45794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01600" h="44450" prst="coolSlant"/>
            </a:sp3d>
          </c:spPr>
          <c:invertIfNegative val="0"/>
          <c:dPt>
            <c:idx val="4"/>
            <c:invertIfNegative val="0"/>
            <c:bubble3D val="0"/>
            <c:spPr>
              <a:solidFill>
                <a:srgbClr val="193D69"/>
              </a:solidFill>
              <a:ln>
                <a:noFill/>
              </a:ln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01600" h="4445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D40-42B6-8774-123295FF06BE}"/>
              </c:ext>
            </c:extLst>
          </c:dPt>
          <c:dLbls>
            <c:dLbl>
              <c:idx val="0"/>
              <c:layout>
                <c:manualLayout>
                  <c:x val="-8.7777777777864015E-5"/>
                  <c:y val="-1.6168794698185392E-1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40-42B6-8774-123295FF06BE}"/>
                </c:ext>
              </c:extLst>
            </c:dLbl>
            <c:dLbl>
              <c:idx val="1"/>
              <c:layout>
                <c:manualLayout>
                  <c:x val="3.169822941944625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40-42B6-8774-123295FF06BE}"/>
                </c:ext>
              </c:extLst>
            </c:dLbl>
            <c:dLbl>
              <c:idx val="2"/>
              <c:layout>
                <c:manualLayout>
                  <c:x val="-3.4933333333333335E-3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63-4282-9086-4C5AEB27D4B4}"/>
                </c:ext>
              </c:extLst>
            </c:dLbl>
            <c:dLbl>
              <c:idx val="3"/>
              <c:layout>
                <c:manualLayout>
                  <c:x val="-0.14443703703703703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63-4282-9086-4C5AEB27D4B4}"/>
                </c:ext>
              </c:extLst>
            </c:dLbl>
            <c:dLbl>
              <c:idx val="4"/>
              <c:layout>
                <c:manualLayout>
                  <c:x val="-0.11375775190724674"/>
                  <c:y val="0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400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40-42B6-8774-123295FF06B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tx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INDÚTRIA!$B$4:$B$8</c:f>
              <c:strCache>
                <c:ptCount val="5"/>
                <c:pt idx="0">
                  <c:v>   Indútria Extrativa</c:v>
                </c:pt>
                <c:pt idx="1">
                  <c:v>   Indústria de Transformação </c:v>
                </c:pt>
                <c:pt idx="2">
                  <c:v>   Eletricidade e gás, água, esgoto, atividade de gestão de resíduos e descontaminação</c:v>
                </c:pt>
                <c:pt idx="3">
                  <c:v>   Construção</c:v>
                </c:pt>
                <c:pt idx="4">
                  <c:v>   SETOR INDÚSTRIA</c:v>
                </c:pt>
              </c:strCache>
            </c:strRef>
          </c:cat>
          <c:val>
            <c:numRef>
              <c:f>INDÚTRIA!$C$4:$C$8</c:f>
              <c:numCache>
                <c:formatCode>0.00%</c:formatCode>
                <c:ptCount val="5"/>
                <c:pt idx="0">
                  <c:v>-0.16734580631332796</c:v>
                </c:pt>
                <c:pt idx="1">
                  <c:v>5.2203228267590829E-2</c:v>
                </c:pt>
                <c:pt idx="2">
                  <c:v>9.6652023265421105E-2</c:v>
                </c:pt>
                <c:pt idx="3">
                  <c:v>0.1175973346674688</c:v>
                </c:pt>
                <c:pt idx="4">
                  <c:v>7.6040726167824868E-2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D40-42B6-8774-123295FF0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axId val="213540864"/>
        <c:axId val="213542400"/>
      </c:barChart>
      <c:catAx>
        <c:axId val="2135408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pt-BR"/>
          </a:p>
        </c:txPr>
        <c:crossAx val="213542400"/>
        <c:crosses val="autoZero"/>
        <c:auto val="1"/>
        <c:lblAlgn val="ctr"/>
        <c:lblOffset val="0"/>
        <c:noMultiLvlLbl val="0"/>
      </c:catAx>
      <c:valAx>
        <c:axId val="2135424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21354086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2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825981908251256"/>
          <c:y val="4.2874006544805124E-2"/>
          <c:w val="0.55276635415579101"/>
          <c:h val="0.920880978104473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45794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01600" h="44450" prst="coolSlant"/>
            </a:sp3d>
          </c:spPr>
          <c:invertIfNegative val="0"/>
          <c:dPt>
            <c:idx val="4"/>
            <c:invertIfNegative val="0"/>
            <c:bubble3D val="0"/>
            <c:spPr>
              <a:solidFill>
                <a:srgbClr val="193D69"/>
              </a:solidFill>
              <a:ln>
                <a:noFill/>
              </a:ln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01600" h="4445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D7E-4A4D-BC92-C18D3F971528}"/>
              </c:ext>
            </c:extLst>
          </c:dPt>
          <c:dLbls>
            <c:dLbl>
              <c:idx val="4"/>
              <c:numFmt formatCode="0.00%" sourceLinked="0"/>
              <c:spPr/>
              <c:txPr>
                <a:bodyPr/>
                <a:lstStyle/>
                <a:p>
                  <a:pPr>
                    <a:defRPr sz="1400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INDÚTRIA!$B$4:$B$8</c:f>
              <c:strCache>
                <c:ptCount val="5"/>
                <c:pt idx="0">
                  <c:v>   Indútria Extrativa</c:v>
                </c:pt>
                <c:pt idx="1">
                  <c:v>   Indústria de Transformação </c:v>
                </c:pt>
                <c:pt idx="2">
                  <c:v>   Eletricidade e gás, água, esgoto, atividade de gestão de resíduos e descontaminação</c:v>
                </c:pt>
                <c:pt idx="3">
                  <c:v>   Construção</c:v>
                </c:pt>
                <c:pt idx="4">
                  <c:v>   SETOR INDÚSTRIA</c:v>
                </c:pt>
              </c:strCache>
            </c:strRef>
          </c:cat>
          <c:val>
            <c:numRef>
              <c:f>INDÚTRIA!$C$4:$C$8</c:f>
              <c:numCache>
                <c:formatCode>0.00%</c:formatCode>
                <c:ptCount val="5"/>
                <c:pt idx="0">
                  <c:v>-0.16734580631332796</c:v>
                </c:pt>
                <c:pt idx="1">
                  <c:v>5.2203228267590829E-2</c:v>
                </c:pt>
                <c:pt idx="2">
                  <c:v>9.6652023265421105E-2</c:v>
                </c:pt>
                <c:pt idx="3">
                  <c:v>0.1175973346674688</c:v>
                </c:pt>
                <c:pt idx="4">
                  <c:v>7.6040726167824868E-2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D7E-4A4D-BC92-C18D3F971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axId val="213590400"/>
        <c:axId val="213591936"/>
      </c:barChart>
      <c:catAx>
        <c:axId val="2135904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pt-BR"/>
          </a:p>
        </c:txPr>
        <c:crossAx val="213591936"/>
        <c:crosses val="autoZero"/>
        <c:auto val="1"/>
        <c:lblAlgn val="ctr"/>
        <c:lblOffset val="0"/>
        <c:noMultiLvlLbl val="0"/>
      </c:catAx>
      <c:valAx>
        <c:axId val="2135919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21359040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2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730967171717172"/>
          <c:y val="4.7418903361815166E-2"/>
          <c:w val="0.49803964646464649"/>
          <c:h val="0.920880978104473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45794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01600" h="44450" prst="coolSlant"/>
            </a:sp3d>
          </c:spPr>
          <c:invertIfNegative val="0"/>
          <c:dLbls>
            <c:dLbl>
              <c:idx val="4"/>
              <c:numFmt formatCode="0.00%" sourceLinked="0"/>
              <c:spPr/>
              <c:txPr>
                <a:bodyPr/>
                <a:lstStyle/>
                <a:p>
                  <a:pPr>
                    <a:defRPr sz="1400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INDÚTRIA!$B$4:$B$7</c:f>
              <c:strCache>
                <c:ptCount val="4"/>
                <c:pt idx="0">
                  <c:v>   Indútria Extrativa</c:v>
                </c:pt>
                <c:pt idx="1">
                  <c:v>   Indústria de Transformação </c:v>
                </c:pt>
                <c:pt idx="2">
                  <c:v>   Eletricidade e gás, água, esgoto, atividade de gestão de resíduos e descontaminação</c:v>
                </c:pt>
                <c:pt idx="3">
                  <c:v>   Construção</c:v>
                </c:pt>
              </c:strCache>
            </c:strRef>
          </c:cat>
          <c:val>
            <c:numRef>
              <c:f>INDÚTRIA!$C$4:$C$7</c:f>
              <c:numCache>
                <c:formatCode>0.00%</c:formatCode>
                <c:ptCount val="4"/>
                <c:pt idx="0">
                  <c:v>-0.16734580631332796</c:v>
                </c:pt>
                <c:pt idx="1">
                  <c:v>5.2203228267590829E-2</c:v>
                </c:pt>
                <c:pt idx="2">
                  <c:v>9.6652023265421105E-2</c:v>
                </c:pt>
                <c:pt idx="3">
                  <c:v>0.1175973346674688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18D-4E12-811D-F5502C44A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axId val="213609088"/>
        <c:axId val="213627264"/>
      </c:barChart>
      <c:catAx>
        <c:axId val="2136090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crossAx val="213627264"/>
        <c:crosses val="autoZero"/>
        <c:auto val="1"/>
        <c:lblAlgn val="ctr"/>
        <c:lblOffset val="0"/>
        <c:noMultiLvlLbl val="0"/>
      </c:catAx>
      <c:valAx>
        <c:axId val="21362726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21360908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2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0312769924491529"/>
          <c:y val="2.0981765926629627E-2"/>
          <c:w val="0.48404408109606534"/>
          <c:h val="0.9628360186278663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01600" h="44450" prst="coolSlant"/>
            </a:sp3d>
          </c:spPr>
          <c:invertIfNegative val="0"/>
          <c:dPt>
            <c:idx val="11"/>
            <c:invertIfNegative val="0"/>
            <c:bubble3D val="0"/>
            <c:spPr>
              <a:solidFill>
                <a:srgbClr val="7E0000"/>
              </a:solidFill>
              <a:ln>
                <a:noFill/>
              </a:ln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01600" h="4445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DAB-4D75-A6AF-14CDCE725C23}"/>
              </c:ext>
            </c:extLst>
          </c:dPt>
          <c:dLbls>
            <c:dLbl>
              <c:idx val="0"/>
              <c:layout>
                <c:manualLayout>
                  <c:x val="-1.809067065788652E-3"/>
                  <c:y val="-1.3148512821296071E-16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AB-4D75-A6AF-14CDCE725C23}"/>
                </c:ext>
              </c:extLst>
            </c:dLbl>
            <c:dLbl>
              <c:idx val="1"/>
              <c:layout>
                <c:manualLayout>
                  <c:x val="-1.4664912786071557E-3"/>
                  <c:y val="3.1217960718340635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AB-4D75-A6AF-14CDCE725C23}"/>
                </c:ext>
              </c:extLst>
            </c:dLbl>
            <c:dLbl>
              <c:idx val="2"/>
              <c:layout>
                <c:manualLayout>
                  <c:x val="-3.9325081634009702E-3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AB-4D75-A6AF-14CDCE725C23}"/>
                </c:ext>
              </c:extLst>
            </c:dLbl>
            <c:dLbl>
              <c:idx val="3"/>
              <c:layout>
                <c:manualLayout>
                  <c:x val="-7.9476071817784436E-3"/>
                  <c:y val="-1.3148512821296071E-1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AB-4D75-A6AF-14CDCE725C23}"/>
                </c:ext>
              </c:extLst>
            </c:dLbl>
            <c:dLbl>
              <c:idx val="4"/>
              <c:layout>
                <c:manualLayout>
                  <c:x val="4.0791824714003987E-5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AB-4D75-A6AF-14CDCE725C23}"/>
                </c:ext>
              </c:extLst>
            </c:dLbl>
            <c:dLbl>
              <c:idx val="5"/>
              <c:layout>
                <c:manualLayout>
                  <c:x val="-8.8005969707285928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AB-4D75-A6AF-14CDCE725C23}"/>
                </c:ext>
              </c:extLst>
            </c:dLbl>
            <c:dLbl>
              <c:idx val="6"/>
              <c:layout>
                <c:manualLayout>
                  <c:x val="-7.9749102245582265E-2"/>
                  <c:y val="0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" lastClr="FFFFFF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DAB-4D75-A6AF-14CDCE725C23}"/>
                </c:ext>
              </c:extLst>
            </c:dLbl>
            <c:dLbl>
              <c:idx val="7"/>
              <c:layout>
                <c:manualLayout>
                  <c:x val="-2.2240357517681495E-3"/>
                  <c:y val="-2.6787698384126051E-3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AB-4D75-A6AF-14CDCE725C23}"/>
                </c:ext>
              </c:extLst>
            </c:dLbl>
            <c:dLbl>
              <c:idx val="8"/>
              <c:layout>
                <c:manualLayout>
                  <c:x val="-5.136748297320193E-4"/>
                  <c:y val="-2.678769838412638E-3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DAB-4D75-A6AF-14CDCE725C23}"/>
                </c:ext>
              </c:extLst>
            </c:dLbl>
            <c:dLbl>
              <c:idx val="9"/>
              <c:layout>
                <c:manualLayout>
                  <c:x val="-7.7095579958634042E-4"/>
                  <c:y val="0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DAB-4D75-A6AF-14CDCE725C23}"/>
                </c:ext>
              </c:extLst>
            </c:dLbl>
            <c:dLbl>
              <c:idx val="10"/>
              <c:layout>
                <c:manualLayout>
                  <c:x val="2.278650395534786E-3"/>
                  <c:y val="-2.4554656729723785E-17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DAB-4D75-A6AF-14CDCE725C23}"/>
                </c:ext>
              </c:extLst>
            </c:dLbl>
            <c:dLbl>
              <c:idx val="11"/>
              <c:layout>
                <c:manualLayout>
                  <c:x val="-8.2741511752656774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pt-BR" sz="1400" b="1" i="0" u="none" strike="noStrike" kern="1200" baseline="0">
                      <a:solidFill>
                        <a:sysClr val="window" lastClr="FFFFFF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AB-4D75-A6AF-14CDCE725C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pt-BR" sz="1200" b="1" i="0" u="none" strike="noStrike" kern="1200" baseline="0">
                    <a:solidFill>
                      <a:sysClr val="window" lastClr="FFFFFF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SERVIÇOS!$B$4:$B$15</c:f>
              <c:strCache>
                <c:ptCount val="12"/>
                <c:pt idx="0">
                  <c:v>  Atividades financeiras, de seguros e serviços relacionados</c:v>
                </c:pt>
                <c:pt idx="1">
                  <c:v>  Atividades imobiliárias</c:v>
                </c:pt>
                <c:pt idx="2">
                  <c:v>  Comércio e reparação de veículos automotores e motocicletas</c:v>
                </c:pt>
                <c:pt idx="3">
                  <c:v>  Transporte, armazenagem e correio</c:v>
                </c:pt>
                <c:pt idx="4">
                  <c:v>  Administração, defesa, educação e saúde públicas e seguridade social</c:v>
                </c:pt>
                <c:pt idx="5">
                  <c:v>  Artes, cultura, esporte e recreação e outras atividades de serviços</c:v>
                </c:pt>
                <c:pt idx="6">
                  <c:v>  Educação e saúde privadas</c:v>
                </c:pt>
                <c:pt idx="7">
                  <c:v>  Informação e comunicação</c:v>
                </c:pt>
                <c:pt idx="8">
                  <c:v>  Atividades profissionais, científicas e técnicas, administrativas e serviços complementares</c:v>
                </c:pt>
                <c:pt idx="9">
                  <c:v>  Serviços domésticos</c:v>
                </c:pt>
                <c:pt idx="10">
                  <c:v>  Alojamento e alimentação</c:v>
                </c:pt>
                <c:pt idx="11">
                  <c:v>  SETOR SERVIÇOS</c:v>
                </c:pt>
              </c:strCache>
            </c:strRef>
          </c:cat>
          <c:val>
            <c:numRef>
              <c:f>SERVIÇOS!$C$4:$C$15</c:f>
              <c:numCache>
                <c:formatCode>0.00%</c:formatCode>
                <c:ptCount val="12"/>
                <c:pt idx="0">
                  <c:v>-2.6202629220116846E-2</c:v>
                </c:pt>
                <c:pt idx="1">
                  <c:v>2.6468885513665219E-2</c:v>
                </c:pt>
                <c:pt idx="2">
                  <c:v>3.0169801611455105E-2</c:v>
                </c:pt>
                <c:pt idx="3">
                  <c:v>5.9753405614466848E-2</c:v>
                </c:pt>
                <c:pt idx="4">
                  <c:v>6.7652987403378217E-2</c:v>
                </c:pt>
                <c:pt idx="5">
                  <c:v>7.6700619461980146E-2</c:v>
                </c:pt>
                <c:pt idx="6">
                  <c:v>7.7962977094874653E-2</c:v>
                </c:pt>
                <c:pt idx="7">
                  <c:v>8.2211744420073174E-2</c:v>
                </c:pt>
                <c:pt idx="8">
                  <c:v>0.12276505841148055</c:v>
                </c:pt>
                <c:pt idx="9">
                  <c:v>0.19920579296225882</c:v>
                </c:pt>
                <c:pt idx="10">
                  <c:v>0.23586253733495877</c:v>
                </c:pt>
                <c:pt idx="11">
                  <c:v>6.6233415657382097E-2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DAB-4D75-A6AF-14CDCE725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axId val="213707392"/>
        <c:axId val="214045056"/>
      </c:barChart>
      <c:catAx>
        <c:axId val="213707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000"/>
            </a:pPr>
            <a:endParaRPr lang="pt-BR"/>
          </a:p>
        </c:txPr>
        <c:crossAx val="214045056"/>
        <c:crosses val="autoZero"/>
        <c:auto val="1"/>
        <c:lblAlgn val="ctr"/>
        <c:lblOffset val="0"/>
        <c:noMultiLvlLbl val="0"/>
      </c:catAx>
      <c:valAx>
        <c:axId val="21404505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21370739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2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0312769924491529"/>
          <c:y val="2.0981765926629627E-2"/>
          <c:w val="0.48404408109606534"/>
          <c:h val="0.9628360186278663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01600" h="44450" prst="coolSlant"/>
            </a:sp3d>
          </c:spPr>
          <c:invertIfNegative val="0"/>
          <c:dPt>
            <c:idx val="11"/>
            <c:invertIfNegative val="0"/>
            <c:bubble3D val="0"/>
            <c:spPr>
              <a:solidFill>
                <a:srgbClr val="7E0000"/>
              </a:solidFill>
              <a:ln>
                <a:noFill/>
              </a:ln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01600" h="4445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90-4875-84CD-368F226FAAB1}"/>
              </c:ext>
            </c:extLst>
          </c:dPt>
          <c:dLbls>
            <c:dLbl>
              <c:idx val="0"/>
              <c:layout>
                <c:manualLayout>
                  <c:x val="-3.6254997044480937E-2"/>
                  <c:y val="7.0628381264236902E-3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05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5104788646372273E-2"/>
                  <c:y val="-1.1357284895646466E-1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pt-BR" sz="105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1355472094407292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pt-BR" sz="1050" b="1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05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05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05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05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05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pt-BR" sz="105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SERVIÇOS!$B$4:$B$15</c:f>
              <c:strCache>
                <c:ptCount val="12"/>
                <c:pt idx="0">
                  <c:v>  Atividades financeiras, de seguros e serviços relacionados</c:v>
                </c:pt>
                <c:pt idx="1">
                  <c:v>  Atividades imobiliárias</c:v>
                </c:pt>
                <c:pt idx="2">
                  <c:v>  Comércio e reparação de veículos automotores e motocicletas</c:v>
                </c:pt>
                <c:pt idx="3">
                  <c:v>  Transporte, armazenagem e correio</c:v>
                </c:pt>
                <c:pt idx="4">
                  <c:v>  Administração, defesa, educação e saúde públicas e seguridade social</c:v>
                </c:pt>
                <c:pt idx="5">
                  <c:v>  Artes, cultura, esporte e recreação e outras atividades de serviços</c:v>
                </c:pt>
                <c:pt idx="6">
                  <c:v>  Educação e saúde privadas</c:v>
                </c:pt>
                <c:pt idx="7">
                  <c:v>  Informação e comunicação</c:v>
                </c:pt>
                <c:pt idx="8">
                  <c:v>  Atividades profissionais, científicas e técnicas, administrativas e serviços complementares</c:v>
                </c:pt>
                <c:pt idx="9">
                  <c:v>  Serviços domésticos</c:v>
                </c:pt>
                <c:pt idx="10">
                  <c:v>  Alojamento e alimentação</c:v>
                </c:pt>
                <c:pt idx="11">
                  <c:v>  SETOR SERVIÇOS</c:v>
                </c:pt>
              </c:strCache>
            </c:strRef>
          </c:cat>
          <c:val>
            <c:numRef>
              <c:f>SERVIÇOS!$C$4:$C$15</c:f>
              <c:numCache>
                <c:formatCode>0.00%</c:formatCode>
                <c:ptCount val="12"/>
                <c:pt idx="0">
                  <c:v>-2.6202629220116846E-2</c:v>
                </c:pt>
                <c:pt idx="1">
                  <c:v>2.6468885513665219E-2</c:v>
                </c:pt>
                <c:pt idx="2">
                  <c:v>3.0169801611455105E-2</c:v>
                </c:pt>
                <c:pt idx="3">
                  <c:v>5.9753405614466848E-2</c:v>
                </c:pt>
                <c:pt idx="4">
                  <c:v>6.7652987403378217E-2</c:v>
                </c:pt>
                <c:pt idx="5">
                  <c:v>7.6700619461980146E-2</c:v>
                </c:pt>
                <c:pt idx="6">
                  <c:v>7.7962977094874653E-2</c:v>
                </c:pt>
                <c:pt idx="7">
                  <c:v>8.2211744420073174E-2</c:v>
                </c:pt>
                <c:pt idx="8">
                  <c:v>0.12276505841148055</c:v>
                </c:pt>
                <c:pt idx="9">
                  <c:v>0.19920579296225882</c:v>
                </c:pt>
                <c:pt idx="10">
                  <c:v>0.23586253733495877</c:v>
                </c:pt>
                <c:pt idx="11">
                  <c:v>6.6233415657382097E-2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A90-4875-84CD-368F226FA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axId val="213848064"/>
        <c:axId val="213849600"/>
      </c:barChart>
      <c:catAx>
        <c:axId val="213848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000"/>
            </a:pPr>
            <a:endParaRPr lang="pt-BR"/>
          </a:p>
        </c:txPr>
        <c:crossAx val="213849600"/>
        <c:crosses val="autoZero"/>
        <c:auto val="1"/>
        <c:lblAlgn val="ctr"/>
        <c:lblOffset val="0"/>
        <c:noMultiLvlLbl val="0"/>
      </c:catAx>
      <c:valAx>
        <c:axId val="2138496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21384806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2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0312769924491529"/>
          <c:y val="2.0981765926629627E-2"/>
          <c:w val="0.48404408109606534"/>
          <c:h val="0.9628360186278663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01600" h="44450" prst="coolSlant"/>
            </a:sp3d>
          </c:spPr>
          <c:invertIfNegative val="0"/>
          <c:dLbls>
            <c:dLbl>
              <c:idx val="0"/>
              <c:layout>
                <c:manualLayout>
                  <c:x val="-3.6254997044480937E-2"/>
                  <c:y val="0"/>
                </c:manualLayout>
              </c:layout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95044403335377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0.00%" sourceLinked="0"/>
              <c:spPr/>
              <c:txPr>
                <a:bodyPr anchorCtr="0"/>
                <a:lstStyle/>
                <a:p>
                  <a:pPr algn="ctr" rtl="0">
                    <a:defRPr lang="pt-BR" sz="12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pt-BR" sz="14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pt-BR" sz="12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SERVIÇOS!$B$4:$B$14</c:f>
              <c:strCache>
                <c:ptCount val="11"/>
                <c:pt idx="0">
                  <c:v>  Atividades financeiras, de seguros e serviços relacionados</c:v>
                </c:pt>
                <c:pt idx="1">
                  <c:v>  Atividades imobiliárias</c:v>
                </c:pt>
                <c:pt idx="2">
                  <c:v>  Comércio e reparação de veículos automotores e motocicletas</c:v>
                </c:pt>
                <c:pt idx="3">
                  <c:v>  Transporte, armazenagem e correio</c:v>
                </c:pt>
                <c:pt idx="4">
                  <c:v>  Administração, defesa, educação e saúde públicas e seguridade social</c:v>
                </c:pt>
                <c:pt idx="5">
                  <c:v>  Artes, cultura, esporte e recreação e outras atividades de serviços</c:v>
                </c:pt>
                <c:pt idx="6">
                  <c:v>  Educação e saúde privadas</c:v>
                </c:pt>
                <c:pt idx="7">
                  <c:v>  Informação e comunicação</c:v>
                </c:pt>
                <c:pt idx="8">
                  <c:v>  Atividades profissionais, científicas e técnicas, administrativas e serviços complementares</c:v>
                </c:pt>
                <c:pt idx="9">
                  <c:v>  Serviços domésticos</c:v>
                </c:pt>
                <c:pt idx="10">
                  <c:v>  Alojamento e alimentação</c:v>
                </c:pt>
              </c:strCache>
            </c:strRef>
          </c:cat>
          <c:val>
            <c:numRef>
              <c:f>SERVIÇOS!$C$4:$C$14</c:f>
              <c:numCache>
                <c:formatCode>0.00%</c:formatCode>
                <c:ptCount val="11"/>
                <c:pt idx="0">
                  <c:v>-2.6202629220116846E-2</c:v>
                </c:pt>
                <c:pt idx="1">
                  <c:v>2.6468885513665219E-2</c:v>
                </c:pt>
                <c:pt idx="2">
                  <c:v>3.0169801611455105E-2</c:v>
                </c:pt>
                <c:pt idx="3">
                  <c:v>5.9753405614466848E-2</c:v>
                </c:pt>
                <c:pt idx="4">
                  <c:v>6.7652987403378217E-2</c:v>
                </c:pt>
                <c:pt idx="5">
                  <c:v>7.6700619461980146E-2</c:v>
                </c:pt>
                <c:pt idx="6">
                  <c:v>7.7962977094874653E-2</c:v>
                </c:pt>
                <c:pt idx="7">
                  <c:v>8.2211744420073174E-2</c:v>
                </c:pt>
                <c:pt idx="8">
                  <c:v>0.12276505841148055</c:v>
                </c:pt>
                <c:pt idx="9">
                  <c:v>0.19920579296225882</c:v>
                </c:pt>
                <c:pt idx="10">
                  <c:v>0.23586253733495877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1F9-42FB-99B1-09F05E8FC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axId val="213875328"/>
        <c:axId val="213889408"/>
      </c:barChart>
      <c:catAx>
        <c:axId val="213875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000"/>
            </a:pPr>
            <a:endParaRPr lang="pt-BR"/>
          </a:p>
        </c:txPr>
        <c:crossAx val="213889408"/>
        <c:crosses val="autoZero"/>
        <c:auto val="1"/>
        <c:lblAlgn val="ctr"/>
        <c:lblOffset val="0"/>
        <c:noMultiLvlLbl val="0"/>
      </c:catAx>
      <c:valAx>
        <c:axId val="21388940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21387532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2"/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75264</xdr:colOff>
      <xdr:row>7</xdr:row>
      <xdr:rowOff>183307</xdr:rowOff>
    </xdr:from>
    <xdr:to>
      <xdr:col>2</xdr:col>
      <xdr:colOff>409696</xdr:colOff>
      <xdr:row>19</xdr:row>
      <xdr:rowOff>153853</xdr:rowOff>
    </xdr:to>
    <xdr:graphicFrame macro="" fPublished="1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75264</xdr:colOff>
      <xdr:row>7</xdr:row>
      <xdr:rowOff>183307</xdr:rowOff>
    </xdr:from>
    <xdr:to>
      <xdr:col>2</xdr:col>
      <xdr:colOff>409696</xdr:colOff>
      <xdr:row>19</xdr:row>
      <xdr:rowOff>153853</xdr:rowOff>
    </xdr:to>
    <xdr:graphicFrame macro="" fPublished="1">
      <xdr:nvGraphicFramePr>
        <xdr:cNvPr id="3" name="Gráfico 2">
          <a:extLst>
            <a:ext uri="{FF2B5EF4-FFF2-40B4-BE49-F238E27FC236}">
              <a16:creationId xmlns="" xmlns:a16="http://schemas.microsoft.com/office/drawing/2014/main" id="{0DD85A0B-D2D4-47F4-A9B1-5D7AB339C2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235031</xdr:rowOff>
    </xdr:from>
    <xdr:to>
      <xdr:col>5</xdr:col>
      <xdr:colOff>98961</xdr:colOff>
      <xdr:row>38</xdr:row>
      <xdr:rowOff>93700</xdr:rowOff>
    </xdr:to>
    <xdr:graphicFrame macro="" fPublished="1">
      <xdr:nvGraphicFramePr>
        <xdr:cNvPr id="4" name="Gráfico 3">
          <a:extLst>
            <a:ext uri="{FF2B5EF4-FFF2-40B4-BE49-F238E27FC236}">
              <a16:creationId xmlns="" xmlns:a16="http://schemas.microsoft.com/office/drawing/2014/main" id="{546368C8-A521-48AD-8E5A-4B519D59AA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51955</xdr:colOff>
      <xdr:row>8</xdr:row>
      <xdr:rowOff>180976</xdr:rowOff>
    </xdr:from>
    <xdr:to>
      <xdr:col>5</xdr:col>
      <xdr:colOff>66000</xdr:colOff>
      <xdr:row>20</xdr:row>
      <xdr:rowOff>151522</xdr:rowOff>
    </xdr:to>
    <xdr:graphicFrame macro="" fPublished="1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51955</xdr:colOff>
      <xdr:row>8</xdr:row>
      <xdr:rowOff>180976</xdr:rowOff>
    </xdr:from>
    <xdr:to>
      <xdr:col>5</xdr:col>
      <xdr:colOff>66000</xdr:colOff>
      <xdr:row>20</xdr:row>
      <xdr:rowOff>151522</xdr:rowOff>
    </xdr:to>
    <xdr:graphicFrame macro="" fPublished="1">
      <xdr:nvGraphicFramePr>
        <xdr:cNvPr id="2" name="Gráfico 1">
          <a:extLst>
            <a:ext uri="{FF2B5EF4-FFF2-40B4-BE49-F238E27FC236}">
              <a16:creationId xmlns="" xmlns:a16="http://schemas.microsoft.com/office/drawing/2014/main" id="{F5E43026-F5BE-46C5-A960-BC8F2727CE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234673</xdr:rowOff>
    </xdr:from>
    <xdr:to>
      <xdr:col>9</xdr:col>
      <xdr:colOff>92935</xdr:colOff>
      <xdr:row>39</xdr:row>
      <xdr:rowOff>25216</xdr:rowOff>
    </xdr:to>
    <xdr:graphicFrame macro="" fPublished="1">
      <xdr:nvGraphicFramePr>
        <xdr:cNvPr id="4" name="Gráfico 3">
          <a:extLst>
            <a:ext uri="{FF2B5EF4-FFF2-40B4-BE49-F238E27FC236}">
              <a16:creationId xmlns="" xmlns:a16="http://schemas.microsoft.com/office/drawing/2014/main" id="{796622E1-E0E8-4A76-BC1F-24273E37A3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87455</xdr:colOff>
      <xdr:row>15</xdr:row>
      <xdr:rowOff>169717</xdr:rowOff>
    </xdr:from>
    <xdr:to>
      <xdr:col>2</xdr:col>
      <xdr:colOff>470837</xdr:colOff>
      <xdr:row>34</xdr:row>
      <xdr:rowOff>21694</xdr:rowOff>
    </xdr:to>
    <xdr:graphicFrame macro="" fPublished="1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87455</xdr:colOff>
      <xdr:row>15</xdr:row>
      <xdr:rowOff>169716</xdr:rowOff>
    </xdr:from>
    <xdr:to>
      <xdr:col>2</xdr:col>
      <xdr:colOff>470837</xdr:colOff>
      <xdr:row>36</xdr:row>
      <xdr:rowOff>131378</xdr:rowOff>
    </xdr:to>
    <xdr:graphicFrame macro="" fPublished="1">
      <xdr:nvGraphicFramePr>
        <xdr:cNvPr id="2" name="Gráfico 1">
          <a:extLst>
            <a:ext uri="{FF2B5EF4-FFF2-40B4-BE49-F238E27FC236}">
              <a16:creationId xmlns="" xmlns:a16="http://schemas.microsoft.com/office/drawing/2014/main" id="{AF5839C1-E45A-43EC-88D3-FC605E0E24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44</xdr:row>
      <xdr:rowOff>87587</xdr:rowOff>
    </xdr:from>
    <xdr:to>
      <xdr:col>2</xdr:col>
      <xdr:colOff>383382</xdr:colOff>
      <xdr:row>62</xdr:row>
      <xdr:rowOff>138722</xdr:rowOff>
    </xdr:to>
    <xdr:graphicFrame macro="" fPublished="1">
      <xdr:nvGraphicFramePr>
        <xdr:cNvPr id="3" name="Gráfico 2">
          <a:extLst>
            <a:ext uri="{FF2B5EF4-FFF2-40B4-BE49-F238E27FC236}">
              <a16:creationId xmlns="" xmlns:a16="http://schemas.microsoft.com/office/drawing/2014/main" id="{62D47B63-0463-41F7-B988-682FA05ACA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C00000"/>
  </sheetPr>
  <dimension ref="A1:H52"/>
  <sheetViews>
    <sheetView topLeftCell="A34" zoomScaleNormal="100" workbookViewId="0">
      <selection activeCell="B64" sqref="B64"/>
    </sheetView>
  </sheetViews>
  <sheetFormatPr defaultRowHeight="18.75"/>
  <cols>
    <col min="1" max="1" width="17.7109375" style="7" customWidth="1"/>
    <col min="2" max="2" width="17.140625" style="7" customWidth="1"/>
    <col min="3" max="7" width="20.5703125" style="7" customWidth="1"/>
    <col min="8" max="8" width="19.42578125" style="7" customWidth="1"/>
    <col min="9" max="16384" width="9.140625" style="7"/>
  </cols>
  <sheetData>
    <row r="1" spans="1:8">
      <c r="A1" s="4" t="s">
        <v>39</v>
      </c>
    </row>
    <row r="2" spans="1:8">
      <c r="A2" s="4"/>
    </row>
    <row r="3" spans="1:8">
      <c r="A3" s="20" t="s">
        <v>164</v>
      </c>
      <c r="B3" s="42"/>
    </row>
    <row r="4" spans="1:8" ht="87" customHeight="1">
      <c r="A4" s="111" t="s">
        <v>24</v>
      </c>
      <c r="B4" s="112" t="s">
        <v>25</v>
      </c>
      <c r="C4" s="76" t="s">
        <v>26</v>
      </c>
      <c r="D4" s="76" t="s">
        <v>28</v>
      </c>
      <c r="E4" s="76" t="s">
        <v>30</v>
      </c>
      <c r="F4" s="112" t="s">
        <v>69</v>
      </c>
      <c r="G4" s="83" t="s">
        <v>32</v>
      </c>
      <c r="H4" s="77" t="s">
        <v>153</v>
      </c>
    </row>
    <row r="5" spans="1:8">
      <c r="A5" s="111"/>
      <c r="B5" s="112"/>
      <c r="C5" s="76" t="s">
        <v>27</v>
      </c>
      <c r="D5" s="76" t="s">
        <v>29</v>
      </c>
      <c r="E5" s="76" t="s">
        <v>31</v>
      </c>
      <c r="F5" s="112"/>
      <c r="G5" s="83" t="s">
        <v>33</v>
      </c>
      <c r="H5" s="77" t="s">
        <v>33</v>
      </c>
    </row>
    <row r="6" spans="1:8">
      <c r="A6" s="21">
        <v>2017</v>
      </c>
      <c r="B6" s="21" t="s">
        <v>34</v>
      </c>
      <c r="C6" s="22">
        <v>47806</v>
      </c>
      <c r="D6" s="22">
        <v>5045</v>
      </c>
      <c r="E6" s="22">
        <v>52851</v>
      </c>
      <c r="F6" s="22">
        <v>15656</v>
      </c>
      <c r="G6" s="40">
        <v>3.33</v>
      </c>
      <c r="H6" s="85">
        <f>0.0683729960608261*100</f>
        <v>6.8372996060826097</v>
      </c>
    </row>
    <row r="7" spans="1:8">
      <c r="A7" s="23">
        <v>2018</v>
      </c>
      <c r="B7" s="23" t="s">
        <v>34</v>
      </c>
      <c r="C7" s="24">
        <v>48892</v>
      </c>
      <c r="D7" s="24">
        <v>5520</v>
      </c>
      <c r="E7" s="24">
        <v>54413</v>
      </c>
      <c r="F7" s="24">
        <v>16376</v>
      </c>
      <c r="G7" s="41">
        <v>1.1100000000000001</v>
      </c>
      <c r="H7" s="84">
        <f>0.0295543650679684*100</f>
        <v>2.9554365067968402</v>
      </c>
    </row>
    <row r="8" spans="1:8">
      <c r="A8" s="104">
        <v>2019</v>
      </c>
      <c r="B8" s="104" t="s">
        <v>34</v>
      </c>
      <c r="C8" s="105">
        <v>53032.2939624192</v>
      </c>
      <c r="D8" s="105">
        <v>5931.4347659826999</v>
      </c>
      <c r="E8" s="105">
        <v>58964</v>
      </c>
      <c r="F8" s="105">
        <v>17668</v>
      </c>
      <c r="G8" s="107">
        <v>1.9467863783100059</v>
      </c>
      <c r="H8" s="106">
        <f>0.0836321864907539*100</f>
        <v>8.3632186490753888</v>
      </c>
    </row>
    <row r="9" spans="1:8" ht="19.5" thickBot="1">
      <c r="A9" s="48">
        <v>2020</v>
      </c>
      <c r="B9" s="48" t="s">
        <v>34</v>
      </c>
      <c r="C9" s="49">
        <v>57141.511521503497</v>
      </c>
      <c r="D9" s="49">
        <v>6060.8374048012702</v>
      </c>
      <c r="E9" s="49">
        <v>63202.348926304701</v>
      </c>
      <c r="F9" s="49">
        <v>18858</v>
      </c>
      <c r="G9" s="89">
        <f>-0.0422626821322596*100</f>
        <v>-4.2262682132259606</v>
      </c>
      <c r="H9" s="39">
        <f>0.0718852129828265*100</f>
        <v>7.1885212982826507</v>
      </c>
    </row>
    <row r="10" spans="1:8" ht="19.5" thickBot="1">
      <c r="A10" s="25" t="s">
        <v>165</v>
      </c>
      <c r="B10" s="25" t="s">
        <v>34</v>
      </c>
      <c r="C10" s="37">
        <v>68492.049185275799</v>
      </c>
      <c r="D10" s="37">
        <v>7773.5711025082301</v>
      </c>
      <c r="E10" s="37">
        <v>76265.620287784041</v>
      </c>
      <c r="F10" s="37">
        <v>22662.010675196747</v>
      </c>
      <c r="G10" s="67">
        <v>6.32</v>
      </c>
      <c r="H10" s="67">
        <v>20.67</v>
      </c>
    </row>
    <row r="11" spans="1:8" ht="15" customHeight="1">
      <c r="A11" s="46" t="s">
        <v>40</v>
      </c>
    </row>
    <row r="12" spans="1:8" ht="15" customHeight="1">
      <c r="A12" s="46" t="s">
        <v>166</v>
      </c>
    </row>
    <row r="13" spans="1:8" ht="15" customHeight="1"/>
    <row r="15" spans="1:8" ht="19.5" thickBot="1">
      <c r="A15" s="26" t="s">
        <v>167</v>
      </c>
      <c r="B15" s="19"/>
      <c r="C15" s="19"/>
      <c r="D15" s="19"/>
    </row>
    <row r="16" spans="1:8" ht="40.5" customHeight="1">
      <c r="A16" s="111" t="s">
        <v>24</v>
      </c>
      <c r="B16" s="117" t="s">
        <v>25</v>
      </c>
      <c r="C16" s="121" t="s">
        <v>42</v>
      </c>
      <c r="D16" s="122"/>
      <c r="E16" s="123"/>
    </row>
    <row r="17" spans="1:5" ht="21" customHeight="1" thickBot="1">
      <c r="A17" s="111"/>
      <c r="B17" s="117"/>
      <c r="C17" s="124"/>
      <c r="D17" s="120"/>
      <c r="E17" s="125"/>
    </row>
    <row r="18" spans="1:5" ht="56.25">
      <c r="A18" s="111"/>
      <c r="B18" s="112"/>
      <c r="C18" s="76" t="s">
        <v>43</v>
      </c>
      <c r="D18" s="86" t="s">
        <v>44</v>
      </c>
      <c r="E18" s="77" t="s">
        <v>154</v>
      </c>
    </row>
    <row r="19" spans="1:5">
      <c r="A19" s="21">
        <v>2017</v>
      </c>
      <c r="B19" s="21" t="s">
        <v>34</v>
      </c>
      <c r="C19" s="22">
        <v>8493</v>
      </c>
      <c r="D19" s="40">
        <v>24.7</v>
      </c>
      <c r="E19" s="88">
        <v>25.7834335156025</v>
      </c>
    </row>
    <row r="20" spans="1:5">
      <c r="A20" s="23">
        <v>2018</v>
      </c>
      <c r="B20" s="23" t="s">
        <v>34</v>
      </c>
      <c r="C20" s="24">
        <v>8125</v>
      </c>
      <c r="D20" s="41">
        <v>2.21</v>
      </c>
      <c r="E20" s="87">
        <v>-4.3329801012598601</v>
      </c>
    </row>
    <row r="21" spans="1:5">
      <c r="A21" s="104">
        <v>2019</v>
      </c>
      <c r="B21" s="104" t="s">
        <v>34</v>
      </c>
      <c r="C21" s="105">
        <v>9459.8930610155185</v>
      </c>
      <c r="D21" s="108">
        <v>15.37</v>
      </c>
      <c r="E21" s="107">
        <v>16.429453058652498</v>
      </c>
    </row>
    <row r="22" spans="1:5" ht="15" customHeight="1" thickBot="1">
      <c r="A22" s="50">
        <v>2020</v>
      </c>
      <c r="B22" s="50" t="s">
        <v>34</v>
      </c>
      <c r="C22" s="49">
        <v>12622.357006512801</v>
      </c>
      <c r="D22" s="89">
        <v>1.11847876926618</v>
      </c>
      <c r="E22" s="89">
        <v>33.430229338742102</v>
      </c>
    </row>
    <row r="23" spans="1:5" ht="19.5" thickBot="1">
      <c r="A23" s="38" t="s">
        <v>171</v>
      </c>
      <c r="B23" s="38" t="s">
        <v>34</v>
      </c>
      <c r="C23" s="37">
        <v>16829.599592426312</v>
      </c>
      <c r="D23" s="56">
        <v>4.6774645264226606</v>
      </c>
      <c r="E23" s="56">
        <v>33.33167160256</v>
      </c>
    </row>
    <row r="24" spans="1:5" ht="15" customHeight="1">
      <c r="A24" s="46" t="s">
        <v>45</v>
      </c>
    </row>
    <row r="25" spans="1:5" ht="15" customHeight="1">
      <c r="A25" s="46" t="s">
        <v>169</v>
      </c>
    </row>
    <row r="26" spans="1:5" ht="15" customHeight="1">
      <c r="A26" s="46" t="s">
        <v>41</v>
      </c>
    </row>
    <row r="28" spans="1:5">
      <c r="A28" s="26" t="s">
        <v>168</v>
      </c>
      <c r="B28" s="19"/>
      <c r="C28" s="19"/>
      <c r="D28" s="19"/>
    </row>
    <row r="29" spans="1:5" ht="39.75" customHeight="1">
      <c r="A29" s="111" t="s">
        <v>24</v>
      </c>
      <c r="B29" s="112" t="s">
        <v>25</v>
      </c>
      <c r="C29" s="113" t="s">
        <v>47</v>
      </c>
      <c r="D29" s="114"/>
      <c r="E29" s="114"/>
    </row>
    <row r="30" spans="1:5" ht="23.25" customHeight="1" thickBot="1">
      <c r="A30" s="111"/>
      <c r="B30" s="112"/>
      <c r="C30" s="115"/>
      <c r="D30" s="116"/>
      <c r="E30" s="116"/>
    </row>
    <row r="31" spans="1:5" ht="56.25">
      <c r="A31" s="111"/>
      <c r="B31" s="112"/>
      <c r="C31" s="76" t="s">
        <v>43</v>
      </c>
      <c r="D31" s="86" t="s">
        <v>44</v>
      </c>
      <c r="E31" s="77" t="s">
        <v>154</v>
      </c>
    </row>
    <row r="32" spans="1:5">
      <c r="A32" s="21" t="s">
        <v>35</v>
      </c>
      <c r="B32" s="21" t="s">
        <v>34</v>
      </c>
      <c r="C32" s="22">
        <v>6022</v>
      </c>
      <c r="D32" s="40">
        <v>-6.27</v>
      </c>
      <c r="E32" s="90">
        <v>8.6767678048313499</v>
      </c>
    </row>
    <row r="33" spans="1:5">
      <c r="A33" s="23">
        <v>2018</v>
      </c>
      <c r="B33" s="23" t="s">
        <v>34</v>
      </c>
      <c r="C33" s="24">
        <v>5870</v>
      </c>
      <c r="D33" s="41">
        <v>-0.81</v>
      </c>
      <c r="E33" s="91">
        <v>-2.5280650082221401</v>
      </c>
    </row>
    <row r="34" spans="1:5">
      <c r="A34" s="104">
        <v>2019</v>
      </c>
      <c r="B34" s="104" t="s">
        <v>34</v>
      </c>
      <c r="C34" s="105">
        <v>6411.6524548478401</v>
      </c>
      <c r="D34" s="108">
        <v>-2.85</v>
      </c>
      <c r="E34" s="109">
        <v>9.2356824413368805</v>
      </c>
    </row>
    <row r="35" spans="1:5" ht="19.5" thickBot="1">
      <c r="A35" s="50">
        <v>2020</v>
      </c>
      <c r="B35" s="50" t="s">
        <v>34</v>
      </c>
      <c r="C35" s="49">
        <v>7391.2798592270101</v>
      </c>
      <c r="D35" s="89">
        <v>-4.2131510705912101</v>
      </c>
      <c r="E35" s="92">
        <v>15.2788600330087</v>
      </c>
    </row>
    <row r="36" spans="1:5" ht="19.5" thickBot="1">
      <c r="A36" s="38" t="s">
        <v>171</v>
      </c>
      <c r="B36" s="38" t="s">
        <v>34</v>
      </c>
      <c r="C36" s="37">
        <v>9432.1694091493828</v>
      </c>
      <c r="D36" s="56">
        <f>0.0760407261678249*100</f>
        <v>7.6040726167824895</v>
      </c>
      <c r="E36" s="93">
        <v>27.61</v>
      </c>
    </row>
    <row r="37" spans="1:5" ht="15" customHeight="1">
      <c r="A37" s="46" t="s">
        <v>45</v>
      </c>
    </row>
    <row r="38" spans="1:5" ht="15" customHeight="1">
      <c r="A38" s="46" t="s">
        <v>169</v>
      </c>
    </row>
    <row r="39" spans="1:5" ht="15" customHeight="1">
      <c r="A39" s="46" t="s">
        <v>41</v>
      </c>
    </row>
    <row r="41" spans="1:5">
      <c r="A41" s="26" t="s">
        <v>170</v>
      </c>
      <c r="B41" s="19"/>
      <c r="C41" s="19"/>
      <c r="D41" s="19"/>
    </row>
    <row r="42" spans="1:5" ht="39.75" customHeight="1">
      <c r="A42" s="111" t="s">
        <v>24</v>
      </c>
      <c r="B42" s="112" t="s">
        <v>25</v>
      </c>
      <c r="C42" s="117" t="s">
        <v>48</v>
      </c>
      <c r="D42" s="118"/>
      <c r="E42" s="118"/>
    </row>
    <row r="43" spans="1:5" ht="24.75" customHeight="1" thickBot="1">
      <c r="A43" s="111"/>
      <c r="B43" s="112"/>
      <c r="C43" s="119"/>
      <c r="D43" s="120"/>
      <c r="E43" s="120"/>
    </row>
    <row r="44" spans="1:5" ht="56.25">
      <c r="A44" s="111"/>
      <c r="B44" s="112"/>
      <c r="C44" s="76" t="s">
        <v>43</v>
      </c>
      <c r="D44" s="86" t="s">
        <v>44</v>
      </c>
      <c r="E44" s="77" t="s">
        <v>154</v>
      </c>
    </row>
    <row r="45" spans="1:5">
      <c r="A45" s="21">
        <v>2017</v>
      </c>
      <c r="B45" s="21" t="s">
        <v>34</v>
      </c>
      <c r="C45" s="22">
        <v>33290.80561431159</v>
      </c>
      <c r="D45" s="40">
        <v>0.85</v>
      </c>
      <c r="E45" s="88">
        <v>2.5531563499217298</v>
      </c>
    </row>
    <row r="46" spans="1:5">
      <c r="A46" s="43">
        <v>2018</v>
      </c>
      <c r="B46" s="43" t="s">
        <v>34</v>
      </c>
      <c r="C46" s="44">
        <v>34898</v>
      </c>
      <c r="D46" s="45">
        <v>1.31</v>
      </c>
      <c r="E46" s="94">
        <v>4.8277425434171102</v>
      </c>
    </row>
    <row r="47" spans="1:5">
      <c r="A47" s="21">
        <v>2019</v>
      </c>
      <c r="B47" s="21" t="s">
        <v>34</v>
      </c>
      <c r="C47" s="22">
        <v>37160.748446555874</v>
      </c>
      <c r="D47" s="40">
        <v>-0.04</v>
      </c>
      <c r="E47" s="88">
        <v>6.4838914738835296</v>
      </c>
    </row>
    <row r="48" spans="1:5">
      <c r="A48" s="43">
        <v>2020</v>
      </c>
      <c r="B48" s="43" t="s">
        <v>34</v>
      </c>
      <c r="C48" s="44">
        <v>37127.874655763699</v>
      </c>
      <c r="D48" s="94">
        <v>-5.6891226575724803</v>
      </c>
      <c r="E48" s="94">
        <v>-8.8463747815670207E-2</v>
      </c>
    </row>
    <row r="49" spans="1:5" s="4" customFormat="1" ht="19.5" thickBot="1">
      <c r="A49" s="38" t="s">
        <v>165</v>
      </c>
      <c r="B49" s="25" t="s">
        <v>34</v>
      </c>
      <c r="C49" s="95">
        <v>42230</v>
      </c>
      <c r="D49" s="96">
        <f>0.0662334156573821*100</f>
        <v>6.62334156573821</v>
      </c>
      <c r="E49" s="96">
        <v>13.742789144932498</v>
      </c>
    </row>
    <row r="50" spans="1:5" ht="15" customHeight="1">
      <c r="A50" s="46" t="s">
        <v>45</v>
      </c>
      <c r="B50" s="19"/>
      <c r="C50" s="19"/>
      <c r="D50" s="19"/>
    </row>
    <row r="51" spans="1:5" ht="15" customHeight="1">
      <c r="A51" s="46" t="s">
        <v>46</v>
      </c>
      <c r="B51" s="19"/>
      <c r="C51" s="19"/>
      <c r="D51" s="19"/>
    </row>
    <row r="52" spans="1:5" ht="15" customHeight="1">
      <c r="A52" s="46" t="s">
        <v>41</v>
      </c>
      <c r="B52" s="19"/>
      <c r="C52" s="19"/>
      <c r="D52" s="19"/>
    </row>
  </sheetData>
  <mergeCells count="12">
    <mergeCell ref="A4:A5"/>
    <mergeCell ref="B4:B5"/>
    <mergeCell ref="F4:F5"/>
    <mergeCell ref="A16:A18"/>
    <mergeCell ref="B16:B18"/>
    <mergeCell ref="C16:E17"/>
    <mergeCell ref="A29:A31"/>
    <mergeCell ref="B29:B31"/>
    <mergeCell ref="A42:A44"/>
    <mergeCell ref="B42:B44"/>
    <mergeCell ref="C29:E30"/>
    <mergeCell ref="C42:E4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L46"/>
  <sheetViews>
    <sheetView topLeftCell="A16" zoomScale="90" zoomScaleNormal="90" workbookViewId="0">
      <selection activeCell="D12" sqref="D12"/>
    </sheetView>
  </sheetViews>
  <sheetFormatPr defaultRowHeight="18.75"/>
  <cols>
    <col min="1" max="1" width="11.140625" style="7" customWidth="1"/>
    <col min="2" max="2" width="64.85546875" style="7" customWidth="1"/>
    <col min="3" max="3" width="11.140625" style="7" customWidth="1"/>
    <col min="4" max="5" width="9.140625" style="7"/>
    <col min="6" max="6" width="4.28515625" style="7" customWidth="1"/>
    <col min="7" max="7" width="31.7109375" style="51" customWidth="1"/>
    <col min="8" max="8" width="18" style="51" customWidth="1"/>
    <col min="9" max="9" width="17.7109375" style="51" customWidth="1"/>
    <col min="10" max="10" width="16.28515625" style="51" customWidth="1"/>
    <col min="11" max="16384" width="9.140625" style="7"/>
  </cols>
  <sheetData>
    <row r="1" spans="1:10" s="4" customFormat="1">
      <c r="A1" s="4" t="s">
        <v>38</v>
      </c>
      <c r="G1" s="51" t="s">
        <v>68</v>
      </c>
      <c r="H1" s="51"/>
      <c r="I1" s="51"/>
      <c r="J1" s="51"/>
    </row>
    <row r="3" spans="1:10">
      <c r="A3" s="68" t="s">
        <v>155</v>
      </c>
      <c r="G3" s="52" t="s">
        <v>63</v>
      </c>
      <c r="H3" s="52"/>
      <c r="I3" s="52"/>
      <c r="J3" s="52"/>
    </row>
    <row r="4" spans="1:10" ht="18.75" customHeight="1">
      <c r="A4" s="128" t="s">
        <v>0</v>
      </c>
      <c r="B4" s="12" t="s">
        <v>1</v>
      </c>
      <c r="C4" s="13">
        <v>4.9213718522540528E-3</v>
      </c>
      <c r="D4"/>
      <c r="G4" s="129" t="s">
        <v>50</v>
      </c>
      <c r="H4" s="126" t="s">
        <v>49</v>
      </c>
      <c r="I4" s="127"/>
      <c r="J4" s="131" t="s">
        <v>121</v>
      </c>
    </row>
    <row r="5" spans="1:10">
      <c r="A5" s="128"/>
      <c r="B5" s="12" t="s">
        <v>2</v>
      </c>
      <c r="C5" s="13">
        <v>4.9412759048180099E-2</v>
      </c>
      <c r="D5"/>
      <c r="G5" s="130"/>
      <c r="H5" s="14">
        <v>2020</v>
      </c>
      <c r="I5" s="14">
        <v>2021</v>
      </c>
      <c r="J5" s="132"/>
    </row>
    <row r="6" spans="1:10">
      <c r="A6" s="128"/>
      <c r="B6" s="12" t="s">
        <v>3</v>
      </c>
      <c r="C6" s="13">
        <v>7.4485176455557855E-2</v>
      </c>
      <c r="D6"/>
      <c r="G6" s="57" t="s">
        <v>51</v>
      </c>
      <c r="H6" s="58">
        <v>69646</v>
      </c>
      <c r="I6" s="58">
        <v>73145</v>
      </c>
      <c r="J6" s="59">
        <f>I6/H6*100-100</f>
        <v>5.0239784050771163</v>
      </c>
    </row>
    <row r="7" spans="1:10">
      <c r="A7" s="128"/>
      <c r="B7" s="15" t="s">
        <v>4</v>
      </c>
      <c r="C7" s="13">
        <v>4.6774645264226589E-2</v>
      </c>
      <c r="G7" s="57" t="s">
        <v>52</v>
      </c>
      <c r="H7" s="58">
        <v>5276</v>
      </c>
      <c r="I7" s="58">
        <v>5138</v>
      </c>
      <c r="J7" s="59">
        <f t="shared" ref="J7:J16" si="0">I7/H7*100-100</f>
        <v>-2.6156178923426836</v>
      </c>
    </row>
    <row r="8" spans="1:10">
      <c r="B8" s="97"/>
      <c r="C8" s="16"/>
      <c r="G8" s="57" t="s">
        <v>53</v>
      </c>
      <c r="H8" s="58">
        <v>112394</v>
      </c>
      <c r="I8" s="58">
        <v>112404</v>
      </c>
      <c r="J8" s="59">
        <f t="shared" si="0"/>
        <v>8.8972720963624852E-3</v>
      </c>
    </row>
    <row r="9" spans="1:10">
      <c r="G9" s="57" t="s">
        <v>54</v>
      </c>
      <c r="H9" s="58">
        <v>15293563</v>
      </c>
      <c r="I9" s="58">
        <v>17419082</v>
      </c>
      <c r="J9" s="59">
        <f t="shared" si="0"/>
        <v>13.898128251735713</v>
      </c>
    </row>
    <row r="10" spans="1:10">
      <c r="G10" s="57" t="s">
        <v>55</v>
      </c>
      <c r="H10" s="58">
        <v>97994</v>
      </c>
      <c r="I10" s="58">
        <v>104492</v>
      </c>
      <c r="J10" s="59">
        <f t="shared" si="0"/>
        <v>6.6310182256056578</v>
      </c>
    </row>
    <row r="11" spans="1:10">
      <c r="G11" s="57" t="s">
        <v>56</v>
      </c>
      <c r="H11" s="58">
        <v>10735</v>
      </c>
      <c r="I11" s="58">
        <v>13403</v>
      </c>
      <c r="J11" s="59">
        <f t="shared" si="0"/>
        <v>24.853283651606887</v>
      </c>
    </row>
    <row r="12" spans="1:10">
      <c r="G12" s="57" t="s">
        <v>57</v>
      </c>
      <c r="H12" s="58">
        <v>20725</v>
      </c>
      <c r="I12" s="58">
        <v>21691</v>
      </c>
      <c r="J12" s="59">
        <f t="shared" si="0"/>
        <v>4.6610373944511423</v>
      </c>
    </row>
    <row r="13" spans="1:10">
      <c r="G13" s="57" t="s">
        <v>58</v>
      </c>
      <c r="H13" s="58">
        <v>140088</v>
      </c>
      <c r="I13" s="58">
        <v>138990</v>
      </c>
      <c r="J13" s="59">
        <f t="shared" si="0"/>
        <v>-0.78379304437210351</v>
      </c>
    </row>
    <row r="14" spans="1:10">
      <c r="G14" s="57" t="s">
        <v>59</v>
      </c>
      <c r="H14" s="58">
        <v>481553</v>
      </c>
      <c r="I14" s="58">
        <v>508171</v>
      </c>
      <c r="J14" s="59">
        <f t="shared" si="0"/>
        <v>5.5275327949363913</v>
      </c>
    </row>
    <row r="15" spans="1:10">
      <c r="G15" s="57" t="s">
        <v>60</v>
      </c>
      <c r="H15" s="58">
        <v>21358</v>
      </c>
      <c r="I15" s="58">
        <v>21729</v>
      </c>
      <c r="J15" s="59">
        <f t="shared" si="0"/>
        <v>1.7370540312763296</v>
      </c>
    </row>
    <row r="16" spans="1:10">
      <c r="G16" s="57" t="s">
        <v>61</v>
      </c>
      <c r="H16" s="58">
        <v>61097</v>
      </c>
      <c r="I16" s="58">
        <v>82272</v>
      </c>
      <c r="J16" s="59">
        <f t="shared" si="0"/>
        <v>34.658002847930334</v>
      </c>
    </row>
    <row r="17" spans="1:12">
      <c r="G17" s="52" t="s">
        <v>62</v>
      </c>
      <c r="H17" s="52"/>
      <c r="I17" s="52"/>
      <c r="J17" s="52"/>
    </row>
    <row r="19" spans="1:12" ht="18.75" customHeight="1">
      <c r="G19" s="133" t="s">
        <v>67</v>
      </c>
      <c r="H19" s="126" t="s">
        <v>49</v>
      </c>
      <c r="I19" s="127"/>
      <c r="J19" s="131" t="s">
        <v>121</v>
      </c>
    </row>
    <row r="20" spans="1:12">
      <c r="G20" s="134"/>
      <c r="H20" s="17">
        <v>2020</v>
      </c>
      <c r="I20" s="17">
        <v>20201</v>
      </c>
      <c r="J20" s="132"/>
    </row>
    <row r="21" spans="1:12">
      <c r="A21" s="62" t="s">
        <v>124</v>
      </c>
      <c r="G21" s="98" t="s">
        <v>122</v>
      </c>
      <c r="H21" s="18">
        <v>1290414</v>
      </c>
      <c r="I21" s="18">
        <v>1321236</v>
      </c>
      <c r="J21" s="53">
        <f>I21/H21*100-100</f>
        <v>2.3885357722405445</v>
      </c>
    </row>
    <row r="22" spans="1:12">
      <c r="G22" s="98" t="s">
        <v>107</v>
      </c>
      <c r="H22" s="18">
        <v>92562</v>
      </c>
      <c r="I22" s="18">
        <v>93448</v>
      </c>
      <c r="J22" s="53">
        <f t="shared" ref="J22" si="1">I22/H22*100-100</f>
        <v>0.9571962576435169</v>
      </c>
    </row>
    <row r="23" spans="1:12" ht="18.75" customHeight="1">
      <c r="G23" s="98" t="s">
        <v>108</v>
      </c>
      <c r="H23" s="18">
        <v>322847</v>
      </c>
      <c r="I23" s="18">
        <v>337054</v>
      </c>
      <c r="J23" s="53">
        <f>I23/H23*100-100</f>
        <v>4.4005364770309114</v>
      </c>
    </row>
    <row r="24" spans="1:12">
      <c r="G24" s="98" t="s">
        <v>110</v>
      </c>
      <c r="H24" s="18">
        <v>8823684</v>
      </c>
      <c r="I24" s="18">
        <v>7900345</v>
      </c>
      <c r="J24" s="53">
        <f>I24/H24*100-100</f>
        <v>-10.464325331686851</v>
      </c>
    </row>
    <row r="25" spans="1:12">
      <c r="G25" s="98" t="s">
        <v>123</v>
      </c>
      <c r="H25" s="18">
        <v>257281</v>
      </c>
      <c r="I25" s="18">
        <v>271166</v>
      </c>
      <c r="J25" s="53">
        <f>I25/H25*100-100</f>
        <v>5.3968229290153573</v>
      </c>
    </row>
    <row r="26" spans="1:12" ht="15.75" customHeight="1">
      <c r="G26" s="52" t="s">
        <v>64</v>
      </c>
      <c r="I26" s="52"/>
      <c r="J26" s="54"/>
    </row>
    <row r="28" spans="1:12" ht="18.75" customHeight="1">
      <c r="G28" s="133" t="s">
        <v>66</v>
      </c>
      <c r="H28" s="126" t="s">
        <v>49</v>
      </c>
      <c r="I28" s="127"/>
      <c r="J28" s="131" t="s">
        <v>121</v>
      </c>
    </row>
    <row r="29" spans="1:12">
      <c r="G29" s="134"/>
      <c r="H29" s="17">
        <v>2020</v>
      </c>
      <c r="I29" s="17">
        <v>20201</v>
      </c>
      <c r="J29" s="132"/>
      <c r="L29" s="19"/>
    </row>
    <row r="30" spans="1:12">
      <c r="G30" s="98" t="s">
        <v>65</v>
      </c>
      <c r="H30" s="18">
        <v>615297</v>
      </c>
      <c r="I30" s="18">
        <v>652837</v>
      </c>
      <c r="J30" s="53">
        <f>I30/H30*100-100</f>
        <v>6.1011186467673184</v>
      </c>
      <c r="L30" s="19"/>
    </row>
    <row r="31" spans="1:12">
      <c r="G31" s="98" t="s">
        <v>109</v>
      </c>
      <c r="H31" s="18">
        <v>35452</v>
      </c>
      <c r="I31" s="18">
        <v>39589</v>
      </c>
      <c r="J31" s="53">
        <f>I31/H31*100-100</f>
        <v>11.669299334311177</v>
      </c>
      <c r="L31" s="19"/>
    </row>
    <row r="32" spans="1:12">
      <c r="G32" s="52" t="s">
        <v>64</v>
      </c>
      <c r="I32" s="52"/>
      <c r="J32" s="52"/>
      <c r="L32" s="19"/>
    </row>
    <row r="33" spans="7:12">
      <c r="L33" s="19"/>
    </row>
    <row r="34" spans="7:12" ht="18.75" customHeight="1">
      <c r="G34" s="129" t="s">
        <v>111</v>
      </c>
      <c r="H34" s="126" t="s">
        <v>49</v>
      </c>
      <c r="I34" s="127"/>
      <c r="J34" s="131" t="s">
        <v>121</v>
      </c>
      <c r="L34" s="19"/>
    </row>
    <row r="35" spans="7:12">
      <c r="G35" s="130"/>
      <c r="H35" s="17">
        <v>2020</v>
      </c>
      <c r="I35" s="17">
        <v>2021</v>
      </c>
      <c r="J35" s="132"/>
      <c r="L35" s="19"/>
    </row>
    <row r="36" spans="7:12">
      <c r="G36" s="98" t="s">
        <v>112</v>
      </c>
      <c r="H36" s="18">
        <v>77160</v>
      </c>
      <c r="I36" s="18">
        <v>15100</v>
      </c>
      <c r="J36" s="53">
        <f>I36/H36*100-100</f>
        <v>-80.430274753758425</v>
      </c>
    </row>
    <row r="37" spans="7:12">
      <c r="G37" s="98" t="s">
        <v>116</v>
      </c>
      <c r="H37" s="18">
        <v>3067212</v>
      </c>
      <c r="I37" s="18">
        <v>3073463</v>
      </c>
      <c r="J37" s="53">
        <f t="shared" ref="J37:J43" si="2">I37/H37*100-100</f>
        <v>0.20380071543799261</v>
      </c>
      <c r="K37" s="11"/>
      <c r="L37" s="19"/>
    </row>
    <row r="38" spans="7:12" ht="15.75" customHeight="1">
      <c r="G38" s="98" t="s">
        <v>117</v>
      </c>
      <c r="H38" s="18">
        <v>7713370</v>
      </c>
      <c r="I38" s="18">
        <v>8374815</v>
      </c>
      <c r="J38" s="53">
        <f t="shared" si="2"/>
        <v>8.5753049574958737</v>
      </c>
    </row>
    <row r="39" spans="7:12">
      <c r="G39" s="98" t="s">
        <v>118</v>
      </c>
      <c r="H39" s="18">
        <v>49000</v>
      </c>
      <c r="I39" s="18">
        <v>43750</v>
      </c>
      <c r="J39" s="53">
        <f t="shared" si="2"/>
        <v>-10.714285714285708</v>
      </c>
    </row>
    <row r="40" spans="7:12">
      <c r="G40" s="98" t="s">
        <v>113</v>
      </c>
      <c r="H40" s="18">
        <v>87300</v>
      </c>
      <c r="I40" s="18">
        <v>9000</v>
      </c>
      <c r="J40" s="53">
        <f t="shared" si="2"/>
        <v>-89.690721649484544</v>
      </c>
    </row>
    <row r="41" spans="7:12">
      <c r="G41" s="98" t="s">
        <v>114</v>
      </c>
      <c r="H41" s="18">
        <v>27405</v>
      </c>
      <c r="I41" s="18">
        <v>27700</v>
      </c>
      <c r="J41" s="53">
        <f t="shared" si="2"/>
        <v>1.0764459040321128</v>
      </c>
    </row>
    <row r="42" spans="7:12">
      <c r="G42" s="98" t="s">
        <v>115</v>
      </c>
      <c r="H42" s="18">
        <v>1241400</v>
      </c>
      <c r="I42" s="18">
        <v>1477400</v>
      </c>
      <c r="J42" s="53">
        <f t="shared" si="2"/>
        <v>19.010794264540039</v>
      </c>
    </row>
    <row r="43" spans="7:12">
      <c r="G43" s="98" t="s">
        <v>119</v>
      </c>
      <c r="H43" s="18">
        <v>51220</v>
      </c>
      <c r="I43" s="18">
        <v>53951</v>
      </c>
      <c r="J43" s="53">
        <f t="shared" si="2"/>
        <v>5.3319016009371296</v>
      </c>
    </row>
    <row r="44" spans="7:12" customFormat="1">
      <c r="G44" s="52" t="s">
        <v>64</v>
      </c>
      <c r="H44" s="55"/>
      <c r="I44" s="55"/>
      <c r="J44" s="55"/>
    </row>
    <row r="45" spans="7:12" customFormat="1" ht="15">
      <c r="G45" s="55"/>
      <c r="H45" s="55"/>
      <c r="I45" s="55"/>
      <c r="J45" s="55"/>
    </row>
    <row r="46" spans="7:12" customFormat="1" ht="15">
      <c r="G46" s="55"/>
      <c r="H46" s="55"/>
      <c r="I46" s="55"/>
      <c r="J46" s="55"/>
    </row>
  </sheetData>
  <sortState ref="B4:C6">
    <sortCondition ref="C4:C6"/>
  </sortState>
  <mergeCells count="13">
    <mergeCell ref="G34:G35"/>
    <mergeCell ref="H34:I34"/>
    <mergeCell ref="J34:J35"/>
    <mergeCell ref="G28:G29"/>
    <mergeCell ref="H28:I28"/>
    <mergeCell ref="J28:J29"/>
    <mergeCell ref="H19:I19"/>
    <mergeCell ref="A4:A7"/>
    <mergeCell ref="H4:I4"/>
    <mergeCell ref="G4:G5"/>
    <mergeCell ref="J4:J5"/>
    <mergeCell ref="J19:J20"/>
    <mergeCell ref="G19:G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C22"/>
  <sheetViews>
    <sheetView topLeftCell="A10" zoomScale="90" zoomScaleNormal="90" workbookViewId="0">
      <selection activeCell="L31" sqref="L31"/>
    </sheetView>
  </sheetViews>
  <sheetFormatPr defaultRowHeight="18.75"/>
  <cols>
    <col min="1" max="1" width="11.140625" style="7" customWidth="1"/>
    <col min="2" max="2" width="40.28515625" style="7" customWidth="1"/>
    <col min="3" max="3" width="11.140625" style="7" customWidth="1"/>
    <col min="4" max="16384" width="9.140625" style="7"/>
  </cols>
  <sheetData>
    <row r="1" spans="1:3" s="3" customFormat="1">
      <c r="A1" s="4" t="s">
        <v>37</v>
      </c>
    </row>
    <row r="3" spans="1:3">
      <c r="A3" s="69" t="s">
        <v>156</v>
      </c>
    </row>
    <row r="4" spans="1:3" ht="22.5" customHeight="1">
      <c r="A4" s="135" t="s">
        <v>5</v>
      </c>
      <c r="B4" s="5" t="s">
        <v>6</v>
      </c>
      <c r="C4" s="6">
        <v>-0.16734580631332796</v>
      </c>
    </row>
    <row r="5" spans="1:3" ht="22.5" customHeight="1">
      <c r="A5" s="135"/>
      <c r="B5" s="5" t="s">
        <v>9</v>
      </c>
      <c r="C5" s="6">
        <v>5.2203228267590829E-2</v>
      </c>
    </row>
    <row r="6" spans="1:3" ht="22.5" customHeight="1">
      <c r="A6" s="135"/>
      <c r="B6" s="5" t="s">
        <v>8</v>
      </c>
      <c r="C6" s="6">
        <v>9.6652023265421105E-2</v>
      </c>
    </row>
    <row r="7" spans="1:3" ht="22.5" customHeight="1">
      <c r="A7" s="135"/>
      <c r="B7" s="5" t="s">
        <v>7</v>
      </c>
      <c r="C7" s="6">
        <v>0.1175973346674688</v>
      </c>
    </row>
    <row r="8" spans="1:3" ht="22.5" customHeight="1">
      <c r="A8" s="135"/>
      <c r="B8" s="8" t="s">
        <v>10</v>
      </c>
      <c r="C8" s="6">
        <v>7.6040726167824868E-2</v>
      </c>
    </row>
    <row r="9" spans="1:3">
      <c r="B9" s="99"/>
      <c r="C9" s="9"/>
    </row>
    <row r="22" spans="1:1">
      <c r="A22" s="62" t="s">
        <v>124</v>
      </c>
    </row>
  </sheetData>
  <sortState ref="B4:C7">
    <sortCondition ref="C4:C7"/>
  </sortState>
  <mergeCells count="1">
    <mergeCell ref="A4:A8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F38"/>
  <sheetViews>
    <sheetView topLeftCell="A19" zoomScale="87" zoomScaleNormal="87" workbookViewId="0">
      <selection activeCell="D24" sqref="D24"/>
    </sheetView>
  </sheetViews>
  <sheetFormatPr defaultRowHeight="15.75"/>
  <cols>
    <col min="1" max="1" width="11.140625" style="1" customWidth="1"/>
    <col min="2" max="2" width="102.140625" style="1" customWidth="1"/>
    <col min="3" max="3" width="11.140625" style="1" customWidth="1"/>
    <col min="4" max="4" width="9.140625" style="1"/>
    <col min="5" max="5" width="22.28515625" style="1" customWidth="1"/>
    <col min="6" max="16384" width="9.140625" style="1"/>
  </cols>
  <sheetData>
    <row r="1" spans="1:6" ht="18.75">
      <c r="A1" s="4" t="s">
        <v>36</v>
      </c>
    </row>
    <row r="2" spans="1:6" s="3" customFormat="1" ht="18.75">
      <c r="A2" s="4"/>
    </row>
    <row r="3" spans="1:6" ht="18.75">
      <c r="A3" s="69" t="s">
        <v>157</v>
      </c>
    </row>
    <row r="4" spans="1:6" s="7" customFormat="1" ht="20.25" customHeight="1">
      <c r="A4" s="136" t="s">
        <v>11</v>
      </c>
      <c r="B4" s="80" t="s">
        <v>18</v>
      </c>
      <c r="C4" s="79">
        <v>-2.6202629220116846E-2</v>
      </c>
      <c r="E4"/>
      <c r="F4"/>
    </row>
    <row r="5" spans="1:6" s="7" customFormat="1" ht="20.25" customHeight="1">
      <c r="A5" s="136"/>
      <c r="B5" s="10" t="s">
        <v>20</v>
      </c>
      <c r="C5" s="100">
        <v>2.6468885513665219E-2</v>
      </c>
      <c r="E5"/>
      <c r="F5"/>
    </row>
    <row r="6" spans="1:6" s="7" customFormat="1" ht="20.25" customHeight="1">
      <c r="A6" s="136"/>
      <c r="B6" s="80" t="s">
        <v>13</v>
      </c>
      <c r="C6" s="79">
        <v>3.0169801611455105E-2</v>
      </c>
      <c r="E6"/>
      <c r="F6"/>
    </row>
    <row r="7" spans="1:6" s="7" customFormat="1" ht="20.25" customHeight="1">
      <c r="A7" s="136"/>
      <c r="B7" s="10" t="s">
        <v>17</v>
      </c>
      <c r="C7" s="100">
        <v>5.9753405614466848E-2</v>
      </c>
      <c r="E7"/>
      <c r="F7"/>
    </row>
    <row r="8" spans="1:6" s="7" customFormat="1" ht="20.25" customHeight="1">
      <c r="A8" s="136"/>
      <c r="B8" s="80" t="s">
        <v>14</v>
      </c>
      <c r="C8" s="79">
        <v>6.7652987403378217E-2</v>
      </c>
      <c r="E8"/>
      <c r="F8"/>
    </row>
    <row r="9" spans="1:6" s="7" customFormat="1" ht="20.25" customHeight="1">
      <c r="A9" s="136"/>
      <c r="B9" s="80" t="s">
        <v>19</v>
      </c>
      <c r="C9" s="79">
        <v>7.6700619461980146E-2</v>
      </c>
      <c r="E9"/>
      <c r="F9"/>
    </row>
    <row r="10" spans="1:6" s="7" customFormat="1" ht="20.25" customHeight="1">
      <c r="A10" s="136"/>
      <c r="B10" s="80" t="s">
        <v>21</v>
      </c>
      <c r="C10" s="79">
        <v>7.7962977094874653E-2</v>
      </c>
      <c r="E10"/>
      <c r="F10"/>
    </row>
    <row r="11" spans="1:6" s="7" customFormat="1" ht="20.25" customHeight="1">
      <c r="A11" s="136"/>
      <c r="B11" s="80" t="s">
        <v>12</v>
      </c>
      <c r="C11" s="79">
        <v>8.2211744420073174E-2</v>
      </c>
      <c r="E11"/>
      <c r="F11"/>
    </row>
    <row r="12" spans="1:6" s="7" customFormat="1" ht="20.25" customHeight="1">
      <c r="A12" s="136"/>
      <c r="B12" s="80" t="s">
        <v>15</v>
      </c>
      <c r="C12" s="79">
        <v>0.12276505841148055</v>
      </c>
      <c r="E12"/>
      <c r="F12"/>
    </row>
    <row r="13" spans="1:6" s="7" customFormat="1" ht="20.25" customHeight="1">
      <c r="A13" s="136"/>
      <c r="B13" s="80" t="s">
        <v>16</v>
      </c>
      <c r="C13" s="79">
        <v>0.19920579296225882</v>
      </c>
      <c r="E13"/>
      <c r="F13"/>
    </row>
    <row r="14" spans="1:6" s="7" customFormat="1" ht="20.25" customHeight="1">
      <c r="A14" s="136"/>
      <c r="B14" s="78" t="s">
        <v>22</v>
      </c>
      <c r="C14" s="79">
        <v>0.23586253733495877</v>
      </c>
      <c r="E14"/>
      <c r="F14"/>
    </row>
    <row r="15" spans="1:6" s="7" customFormat="1" ht="20.25" customHeight="1" thickBot="1">
      <c r="A15" s="136"/>
      <c r="B15" s="81" t="s">
        <v>23</v>
      </c>
      <c r="C15" s="82">
        <v>6.6233415657382097E-2</v>
      </c>
      <c r="E15" s="110"/>
      <c r="F15"/>
    </row>
    <row r="16" spans="1:6">
      <c r="E16"/>
      <c r="F16"/>
    </row>
    <row r="17" spans="1:6">
      <c r="A17" s="2"/>
      <c r="E17"/>
      <c r="F17"/>
    </row>
    <row r="38" spans="1:1">
      <c r="A38" s="62" t="s">
        <v>125</v>
      </c>
    </row>
  </sheetData>
  <sortState ref="B4:C14">
    <sortCondition ref="C4:C14"/>
  </sortState>
  <mergeCells count="1">
    <mergeCell ref="A4:A15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67"/>
  <sheetViews>
    <sheetView showGridLines="0" tabSelected="1" zoomScale="80" zoomScaleNormal="80" workbookViewId="0">
      <selection activeCell="M19" sqref="M19"/>
    </sheetView>
  </sheetViews>
  <sheetFormatPr defaultRowHeight="15" customHeight="1"/>
  <cols>
    <col min="1" max="1" width="29.42578125" style="28" customWidth="1"/>
    <col min="2" max="2" width="16.7109375" style="28" customWidth="1"/>
    <col min="3" max="3" width="3.28515625" style="28" customWidth="1"/>
    <col min="4" max="4" width="18.42578125" style="28" customWidth="1"/>
    <col min="5" max="6" width="13.42578125" style="28" customWidth="1"/>
    <col min="7" max="7" width="3.5703125" style="28" customWidth="1"/>
    <col min="8" max="8" width="22.140625" style="28" customWidth="1"/>
    <col min="9" max="10" width="13.85546875" style="28" customWidth="1"/>
    <col min="11" max="11" width="3.5703125" style="28" customWidth="1"/>
    <col min="12" max="12" width="22.140625" style="28" customWidth="1"/>
    <col min="13" max="14" width="13" style="28" customWidth="1"/>
    <col min="15" max="16384" width="9.140625" style="29"/>
  </cols>
  <sheetData>
    <row r="1" spans="1:14" ht="27.75" customHeight="1">
      <c r="A1" s="61" t="s">
        <v>172</v>
      </c>
      <c r="B1" s="60"/>
    </row>
    <row r="2" spans="1:14" s="72" customFormat="1" ht="39" customHeight="1">
      <c r="A2" s="137" t="s">
        <v>103</v>
      </c>
      <c r="B2" s="137"/>
      <c r="C2" s="70"/>
      <c r="D2" s="138" t="s">
        <v>104</v>
      </c>
      <c r="E2" s="138"/>
      <c r="F2" s="138"/>
      <c r="G2" s="70"/>
      <c r="H2" s="138" t="s">
        <v>105</v>
      </c>
      <c r="I2" s="138"/>
      <c r="J2" s="138"/>
      <c r="K2" s="71"/>
      <c r="L2" s="138" t="s">
        <v>106</v>
      </c>
      <c r="M2" s="138"/>
      <c r="N2" s="138"/>
    </row>
    <row r="3" spans="1:14" ht="31.5" customHeight="1">
      <c r="A3" s="142" t="s">
        <v>70</v>
      </c>
      <c r="B3" s="139">
        <v>2021</v>
      </c>
      <c r="C3" s="27"/>
      <c r="D3" s="141" t="s">
        <v>71</v>
      </c>
      <c r="E3" s="139">
        <v>2021</v>
      </c>
      <c r="F3" s="139"/>
      <c r="G3" s="27"/>
      <c r="H3" s="141" t="s">
        <v>72</v>
      </c>
      <c r="I3" s="139">
        <v>2021</v>
      </c>
      <c r="J3" s="139"/>
      <c r="L3" s="141" t="s">
        <v>73</v>
      </c>
      <c r="M3" s="139">
        <v>2021</v>
      </c>
      <c r="N3" s="139"/>
    </row>
    <row r="4" spans="1:14" s="31" customFormat="1" ht="56.25" customHeight="1">
      <c r="A4" s="143"/>
      <c r="B4" s="140"/>
      <c r="C4" s="30"/>
      <c r="D4" s="141"/>
      <c r="E4" s="66" t="s">
        <v>74</v>
      </c>
      <c r="F4" s="66" t="s">
        <v>75</v>
      </c>
      <c r="H4" s="141"/>
      <c r="I4" s="66" t="s">
        <v>74</v>
      </c>
      <c r="J4" s="66" t="s">
        <v>75</v>
      </c>
      <c r="L4" s="141"/>
      <c r="M4" s="66" t="s">
        <v>74</v>
      </c>
      <c r="N4" s="66" t="s">
        <v>75</v>
      </c>
    </row>
    <row r="5" spans="1:14" s="33" customFormat="1" ht="18" customHeight="1">
      <c r="A5" s="63" t="s">
        <v>158</v>
      </c>
      <c r="B5" s="75">
        <v>4.7626043796914042E-2</v>
      </c>
      <c r="C5" s="36"/>
      <c r="D5" s="74" t="s">
        <v>162</v>
      </c>
      <c r="E5" s="73">
        <v>6.4791457605532621E-2</v>
      </c>
      <c r="F5" s="65" t="s">
        <v>126</v>
      </c>
      <c r="H5" s="74" t="s">
        <v>98</v>
      </c>
      <c r="I5" s="73">
        <v>9.2790674740127699E-2</v>
      </c>
      <c r="J5" s="65" t="s">
        <v>126</v>
      </c>
      <c r="L5" s="74" t="s">
        <v>89</v>
      </c>
      <c r="M5" s="73">
        <v>6.3175104172521701E-2</v>
      </c>
      <c r="N5" s="65" t="s">
        <v>126</v>
      </c>
    </row>
    <row r="6" spans="1:14" s="33" customFormat="1" ht="18" customHeight="1">
      <c r="A6" s="64" t="s">
        <v>159</v>
      </c>
      <c r="B6" s="75">
        <v>5.2156839553628043E-2</v>
      </c>
      <c r="C6" s="32"/>
      <c r="D6" s="74" t="s">
        <v>159</v>
      </c>
      <c r="E6" s="73">
        <v>5.2156839553628043E-2</v>
      </c>
      <c r="F6" s="65" t="s">
        <v>127</v>
      </c>
      <c r="H6" s="74" t="s">
        <v>88</v>
      </c>
      <c r="I6" s="73">
        <v>9.1524223648050018E-2</v>
      </c>
      <c r="J6" s="65" t="s">
        <v>127</v>
      </c>
      <c r="L6" s="74" t="s">
        <v>77</v>
      </c>
      <c r="M6" s="73">
        <v>6.2333834034930646E-2</v>
      </c>
      <c r="N6" s="65" t="s">
        <v>127</v>
      </c>
    </row>
    <row r="7" spans="1:14" s="28" customFormat="1" ht="18" customHeight="1">
      <c r="A7" s="74" t="s">
        <v>76</v>
      </c>
      <c r="B7" s="73">
        <v>4.6549646714702186E-2</v>
      </c>
      <c r="C7" s="34"/>
      <c r="D7" s="74" t="s">
        <v>161</v>
      </c>
      <c r="E7" s="73">
        <v>4.8357992195759758E-2</v>
      </c>
      <c r="F7" s="65" t="s">
        <v>128</v>
      </c>
      <c r="H7" s="74" t="s">
        <v>82</v>
      </c>
      <c r="I7" s="73">
        <v>8.416827733708887E-2</v>
      </c>
      <c r="J7" s="65" t="s">
        <v>128</v>
      </c>
      <c r="L7" s="74" t="s">
        <v>79</v>
      </c>
      <c r="M7" s="73">
        <v>6.1658929815894714E-2</v>
      </c>
      <c r="N7" s="65" t="s">
        <v>128</v>
      </c>
    </row>
    <row r="8" spans="1:14" s="28" customFormat="1" ht="18" customHeight="1">
      <c r="A8" s="74" t="s">
        <v>78</v>
      </c>
      <c r="B8" s="73">
        <v>6.7410793913268874E-2</v>
      </c>
      <c r="C8" s="34"/>
      <c r="D8" s="74" t="s">
        <v>160</v>
      </c>
      <c r="E8" s="73">
        <v>4.3292631696036921E-2</v>
      </c>
      <c r="F8" s="65" t="s">
        <v>129</v>
      </c>
      <c r="H8" s="74" t="s">
        <v>97</v>
      </c>
      <c r="I8" s="73">
        <v>6.8077944841820504E-2</v>
      </c>
      <c r="J8" s="65" t="s">
        <v>129</v>
      </c>
      <c r="L8" s="74" t="s">
        <v>85</v>
      </c>
      <c r="M8" s="73">
        <v>5.8620091765417826E-2</v>
      </c>
      <c r="N8" s="65" t="s">
        <v>129</v>
      </c>
    </row>
    <row r="9" spans="1:14" s="28" customFormat="1" ht="18" customHeight="1">
      <c r="A9" s="74" t="s">
        <v>80</v>
      </c>
      <c r="B9" s="73">
        <v>5.5578825582043079E-2</v>
      </c>
      <c r="C9" s="34"/>
      <c r="D9" s="74" t="s">
        <v>163</v>
      </c>
      <c r="E9" s="73">
        <v>1.8763664010269299E-2</v>
      </c>
      <c r="F9" s="65" t="s">
        <v>130</v>
      </c>
      <c r="H9" s="74" t="s">
        <v>78</v>
      </c>
      <c r="I9" s="73">
        <v>6.7410793913268874E-2</v>
      </c>
      <c r="J9" s="65" t="s">
        <v>130</v>
      </c>
      <c r="L9" s="74" t="s">
        <v>83</v>
      </c>
      <c r="M9" s="73">
        <v>5.1426853616138413E-2</v>
      </c>
      <c r="N9" s="65" t="s">
        <v>130</v>
      </c>
    </row>
    <row r="10" spans="1:14" s="28" customFormat="1" ht="18" customHeight="1">
      <c r="A10" s="74" t="s">
        <v>82</v>
      </c>
      <c r="B10" s="73">
        <v>8.416827733708887E-2</v>
      </c>
      <c r="C10" s="34"/>
      <c r="H10" s="74" t="s">
        <v>89</v>
      </c>
      <c r="I10" s="73">
        <v>6.3175104172521701E-2</v>
      </c>
      <c r="J10" s="65" t="s">
        <v>131</v>
      </c>
      <c r="L10" s="74" t="s">
        <v>81</v>
      </c>
      <c r="M10" s="73">
        <v>4.7576535710240897E-2</v>
      </c>
      <c r="N10" s="65" t="s">
        <v>131</v>
      </c>
    </row>
    <row r="11" spans="1:14" s="28" customFormat="1" ht="18" customHeight="1">
      <c r="A11" s="74" t="s">
        <v>84</v>
      </c>
      <c r="B11" s="73">
        <v>4.0336006862336626E-2</v>
      </c>
      <c r="C11" s="34"/>
      <c r="H11" s="74" t="s">
        <v>77</v>
      </c>
      <c r="I11" s="73">
        <v>6.2333834034930646E-2</v>
      </c>
      <c r="J11" s="65" t="s">
        <v>132</v>
      </c>
      <c r="L11" s="74" t="s">
        <v>90</v>
      </c>
      <c r="M11" s="73">
        <v>4.3037691078672502E-2</v>
      </c>
      <c r="N11" s="65" t="s">
        <v>132</v>
      </c>
    </row>
    <row r="12" spans="1:14" s="28" customFormat="1" ht="18" customHeight="1">
      <c r="A12" s="74" t="s">
        <v>86</v>
      </c>
      <c r="B12" s="73">
        <v>5.0109008941756628E-2</v>
      </c>
      <c r="C12" s="34"/>
      <c r="D12" s="101"/>
      <c r="E12" s="101"/>
      <c r="H12" s="74" t="s">
        <v>79</v>
      </c>
      <c r="I12" s="73">
        <v>6.1658929815894714E-2</v>
      </c>
      <c r="J12" s="65" t="s">
        <v>133</v>
      </c>
      <c r="L12" s="74" t="s">
        <v>91</v>
      </c>
      <c r="M12" s="73">
        <v>3.0084023946904903E-2</v>
      </c>
      <c r="N12" s="65" t="s">
        <v>133</v>
      </c>
    </row>
    <row r="13" spans="1:14" s="28" customFormat="1" ht="18" customHeight="1">
      <c r="A13" s="74" t="s">
        <v>88</v>
      </c>
      <c r="B13" s="73">
        <v>9.1524223648050018E-2</v>
      </c>
      <c r="C13" s="34"/>
      <c r="D13" s="101"/>
      <c r="E13" s="101"/>
      <c r="H13" s="74" t="s">
        <v>93</v>
      </c>
      <c r="I13" s="73">
        <v>5.9536930052013437E-2</v>
      </c>
      <c r="J13" s="65" t="s">
        <v>134</v>
      </c>
      <c r="L13" s="74" t="s">
        <v>87</v>
      </c>
      <c r="M13" s="73">
        <v>2.9540670599744523E-2</v>
      </c>
      <c r="N13" s="65" t="s">
        <v>134</v>
      </c>
    </row>
    <row r="14" spans="1:14" s="33" customFormat="1" ht="18" customHeight="1">
      <c r="A14" s="64" t="s">
        <v>160</v>
      </c>
      <c r="B14" s="75">
        <v>4.3292631696036921E-2</v>
      </c>
      <c r="C14" s="32"/>
      <c r="D14" s="102"/>
      <c r="E14" s="103"/>
      <c r="F14" s="28"/>
      <c r="H14" s="74" t="s">
        <v>85</v>
      </c>
      <c r="I14" s="73">
        <v>5.8620091765417826E-2</v>
      </c>
      <c r="J14" s="65" t="s">
        <v>135</v>
      </c>
    </row>
    <row r="15" spans="1:14" s="28" customFormat="1" ht="18" customHeight="1">
      <c r="A15" s="74" t="s">
        <v>77</v>
      </c>
      <c r="B15" s="73">
        <v>6.2333834034930646E-2</v>
      </c>
      <c r="C15" s="34"/>
      <c r="D15" s="102"/>
      <c r="E15" s="103"/>
      <c r="F15" s="33"/>
      <c r="H15" s="74" t="s">
        <v>92</v>
      </c>
      <c r="I15" s="73">
        <v>5.7296653621577764E-2</v>
      </c>
      <c r="J15" s="65" t="s">
        <v>136</v>
      </c>
    </row>
    <row r="16" spans="1:14" s="28" customFormat="1" ht="18" customHeight="1">
      <c r="A16" s="74" t="s">
        <v>79</v>
      </c>
      <c r="B16" s="73">
        <v>6.1658929815894714E-2</v>
      </c>
      <c r="C16" s="34"/>
      <c r="D16" s="102"/>
      <c r="E16" s="103"/>
      <c r="H16" s="74" t="s">
        <v>80</v>
      </c>
      <c r="I16" s="73">
        <v>5.5578825582043079E-2</v>
      </c>
      <c r="J16" s="65" t="s">
        <v>137</v>
      </c>
    </row>
    <row r="17" spans="1:10" s="28" customFormat="1" ht="18" customHeight="1">
      <c r="A17" s="74" t="s">
        <v>81</v>
      </c>
      <c r="B17" s="73">
        <v>4.7576535710240897E-2</v>
      </c>
      <c r="C17" s="34"/>
      <c r="D17" s="102"/>
      <c r="E17" s="103"/>
      <c r="H17" s="74" t="s">
        <v>83</v>
      </c>
      <c r="I17" s="73">
        <v>5.1426853616138413E-2</v>
      </c>
      <c r="J17" s="65" t="s">
        <v>138</v>
      </c>
    </row>
    <row r="18" spans="1:10" s="28" customFormat="1" ht="18" customHeight="1">
      <c r="A18" s="74" t="s">
        <v>83</v>
      </c>
      <c r="B18" s="73">
        <v>5.1426853616138413E-2</v>
      </c>
      <c r="C18" s="34"/>
      <c r="D18" s="102"/>
      <c r="E18" s="103"/>
      <c r="H18" s="74" t="s">
        <v>86</v>
      </c>
      <c r="I18" s="73">
        <v>5.0109008941756628E-2</v>
      </c>
      <c r="J18" s="65" t="s">
        <v>139</v>
      </c>
    </row>
    <row r="19" spans="1:10" s="28" customFormat="1" ht="18" customHeight="1">
      <c r="A19" s="74" t="s">
        <v>85</v>
      </c>
      <c r="B19" s="73">
        <v>5.8620091765417826E-2</v>
      </c>
      <c r="C19" s="34"/>
      <c r="D19" s="101"/>
      <c r="E19" s="101"/>
      <c r="H19" s="74" t="s">
        <v>81</v>
      </c>
      <c r="I19" s="73">
        <v>4.7576535710240897E-2</v>
      </c>
      <c r="J19" s="65" t="s">
        <v>140</v>
      </c>
    </row>
    <row r="20" spans="1:10" s="28" customFormat="1" ht="18" customHeight="1">
      <c r="A20" s="74" t="s">
        <v>87</v>
      </c>
      <c r="B20" s="73">
        <v>2.9540670599744523E-2</v>
      </c>
      <c r="C20" s="34"/>
      <c r="D20" s="101"/>
      <c r="E20" s="101"/>
      <c r="H20" s="74" t="s">
        <v>76</v>
      </c>
      <c r="I20" s="73">
        <v>4.6549646714702186E-2</v>
      </c>
      <c r="J20" s="65" t="s">
        <v>141</v>
      </c>
    </row>
    <row r="21" spans="1:10" s="28" customFormat="1" ht="18" customHeight="1">
      <c r="A21" s="74" t="s">
        <v>89</v>
      </c>
      <c r="B21" s="73">
        <v>6.3175104172521701E-2</v>
      </c>
      <c r="C21" s="34"/>
      <c r="H21" s="74" t="s">
        <v>95</v>
      </c>
      <c r="I21" s="73">
        <v>4.6519249356675285E-2</v>
      </c>
      <c r="J21" s="65" t="s">
        <v>142</v>
      </c>
    </row>
    <row r="22" spans="1:10" ht="18" customHeight="1">
      <c r="A22" s="74" t="s">
        <v>90</v>
      </c>
      <c r="B22" s="73">
        <v>4.3037691078672502E-2</v>
      </c>
      <c r="C22" s="35"/>
      <c r="H22" s="74" t="s">
        <v>94</v>
      </c>
      <c r="I22" s="73">
        <v>4.400816134145713E-2</v>
      </c>
      <c r="J22" s="65" t="s">
        <v>143</v>
      </c>
    </row>
    <row r="23" spans="1:10" ht="18" customHeight="1">
      <c r="A23" s="74" t="s">
        <v>91</v>
      </c>
      <c r="B23" s="73">
        <v>3.0084023946904903E-2</v>
      </c>
      <c r="C23" s="35"/>
      <c r="H23" s="74" t="s">
        <v>90</v>
      </c>
      <c r="I23" s="73">
        <v>4.3037691078672502E-2</v>
      </c>
      <c r="J23" s="65" t="s">
        <v>144</v>
      </c>
    </row>
    <row r="24" spans="1:10" s="33" customFormat="1" ht="18" customHeight="1">
      <c r="A24" s="64" t="s">
        <v>161</v>
      </c>
      <c r="B24" s="75">
        <v>4.8357992195759758E-2</v>
      </c>
      <c r="C24" s="32"/>
      <c r="H24" s="74" t="s">
        <v>84</v>
      </c>
      <c r="I24" s="73">
        <v>4.0336006862336626E-2</v>
      </c>
      <c r="J24" s="65" t="s">
        <v>145</v>
      </c>
    </row>
    <row r="25" spans="1:10" ht="18" customHeight="1">
      <c r="A25" s="74" t="s">
        <v>92</v>
      </c>
      <c r="B25" s="73">
        <v>5.7296653621577764E-2</v>
      </c>
      <c r="C25" s="35"/>
      <c r="H25" s="74" t="s">
        <v>96</v>
      </c>
      <c r="I25" s="73">
        <v>3.5414552225069063E-2</v>
      </c>
      <c r="J25" s="65" t="s">
        <v>146</v>
      </c>
    </row>
    <row r="26" spans="1:10" ht="18" customHeight="1">
      <c r="A26" s="74" t="s">
        <v>93</v>
      </c>
      <c r="B26" s="73">
        <v>5.9536930052013437E-2</v>
      </c>
      <c r="C26" s="35"/>
      <c r="H26" s="74" t="s">
        <v>91</v>
      </c>
      <c r="I26" s="73">
        <v>3.0084023946904903E-2</v>
      </c>
      <c r="J26" s="65" t="s">
        <v>147</v>
      </c>
    </row>
    <row r="27" spans="1:10" ht="18" customHeight="1">
      <c r="A27" s="74" t="s">
        <v>94</v>
      </c>
      <c r="B27" s="73">
        <v>4.400816134145713E-2</v>
      </c>
      <c r="C27" s="35"/>
      <c r="H27" s="74" t="s">
        <v>102</v>
      </c>
      <c r="I27" s="73">
        <v>3.0035646796158222E-2</v>
      </c>
      <c r="J27" s="65" t="s">
        <v>148</v>
      </c>
    </row>
    <row r="28" spans="1:10" ht="18" customHeight="1">
      <c r="A28" s="74" t="s">
        <v>95</v>
      </c>
      <c r="B28" s="73">
        <v>4.6519249356675285E-2</v>
      </c>
      <c r="C28" s="35"/>
      <c r="H28" s="74" t="s">
        <v>87</v>
      </c>
      <c r="I28" s="73">
        <v>2.9540670599744523E-2</v>
      </c>
      <c r="J28" s="65" t="s">
        <v>149</v>
      </c>
    </row>
    <row r="29" spans="1:10" s="33" customFormat="1" ht="18" customHeight="1">
      <c r="A29" s="64" t="s">
        <v>162</v>
      </c>
      <c r="B29" s="75">
        <v>6.4791457605532621E-2</v>
      </c>
      <c r="C29" s="32"/>
      <c r="H29" s="74" t="s">
        <v>101</v>
      </c>
      <c r="I29" s="73">
        <v>2.4779511582263103E-2</v>
      </c>
      <c r="J29" s="65" t="s">
        <v>150</v>
      </c>
    </row>
    <row r="30" spans="1:10" ht="18" customHeight="1">
      <c r="A30" s="74" t="s">
        <v>96</v>
      </c>
      <c r="B30" s="73">
        <v>3.5414552225069063E-2</v>
      </c>
      <c r="C30" s="35"/>
      <c r="H30" s="74" t="s">
        <v>99</v>
      </c>
      <c r="I30" s="73">
        <v>8.461645585298605E-3</v>
      </c>
      <c r="J30" s="65" t="s">
        <v>151</v>
      </c>
    </row>
    <row r="31" spans="1:10" ht="18" customHeight="1">
      <c r="A31" s="74" t="s">
        <v>97</v>
      </c>
      <c r="B31" s="73">
        <v>6.8077944841820504E-2</v>
      </c>
      <c r="C31" s="35"/>
      <c r="H31" s="74" t="s">
        <v>100</v>
      </c>
      <c r="I31" s="73">
        <v>1.5141284269317712E-3</v>
      </c>
      <c r="J31" s="65" t="s">
        <v>152</v>
      </c>
    </row>
    <row r="32" spans="1:10" ht="18" customHeight="1">
      <c r="A32" s="74" t="s">
        <v>98</v>
      </c>
      <c r="B32" s="73">
        <v>9.2790674740127699E-2</v>
      </c>
      <c r="C32" s="35"/>
    </row>
    <row r="33" spans="1:14" s="33" customFormat="1" ht="18" customHeight="1">
      <c r="A33" s="64" t="s">
        <v>163</v>
      </c>
      <c r="B33" s="75">
        <v>1.8763664010269299E-2</v>
      </c>
      <c r="C33" s="32"/>
    </row>
    <row r="34" spans="1:14" ht="18" customHeight="1">
      <c r="A34" s="74" t="s">
        <v>99</v>
      </c>
      <c r="B34" s="73">
        <v>8.461645585298605E-3</v>
      </c>
      <c r="C34" s="35"/>
    </row>
    <row r="35" spans="1:14" ht="18" customHeight="1">
      <c r="A35" s="74" t="s">
        <v>100</v>
      </c>
      <c r="B35" s="73">
        <v>1.5141284269317712E-3</v>
      </c>
      <c r="C35" s="35"/>
    </row>
    <row r="36" spans="1:14" ht="18" customHeight="1">
      <c r="A36" s="74" t="s">
        <v>101</v>
      </c>
      <c r="B36" s="73">
        <v>2.4779511582263103E-2</v>
      </c>
      <c r="C36" s="35"/>
    </row>
    <row r="37" spans="1:14" ht="18" customHeight="1">
      <c r="A37" s="74" t="s">
        <v>102</v>
      </c>
      <c r="B37" s="73">
        <v>3.0035646796158222E-2</v>
      </c>
      <c r="C37" s="35"/>
    </row>
    <row r="38" spans="1:14" ht="16.5" customHeight="1">
      <c r="A38" s="47" t="s">
        <v>120</v>
      </c>
    </row>
    <row r="39" spans="1:14" ht="15" customHeight="1">
      <c r="L39" s="29"/>
      <c r="M39" s="29"/>
      <c r="N39" s="29"/>
    </row>
    <row r="40" spans="1:14" ht="15" customHeight="1">
      <c r="K40" s="29"/>
      <c r="L40" s="29"/>
      <c r="M40" s="29"/>
      <c r="N40" s="29"/>
    </row>
    <row r="41" spans="1:14" ht="15" customHeight="1">
      <c r="K41" s="29"/>
      <c r="L41" s="29"/>
      <c r="M41" s="29"/>
      <c r="N41" s="29"/>
    </row>
    <row r="42" spans="1:14" ht="15" customHeight="1">
      <c r="K42" s="29"/>
      <c r="L42" s="29"/>
      <c r="M42" s="29"/>
      <c r="N42" s="29"/>
    </row>
    <row r="43" spans="1:14" ht="15" customHeight="1">
      <c r="K43" s="29"/>
      <c r="L43" s="29"/>
      <c r="M43" s="29"/>
      <c r="N43" s="29"/>
    </row>
    <row r="44" spans="1:14" ht="15" customHeight="1">
      <c r="K44" s="29"/>
      <c r="L44" s="29"/>
      <c r="M44" s="29"/>
      <c r="N44" s="29"/>
    </row>
    <row r="45" spans="1:14" ht="15" customHeight="1">
      <c r="K45" s="29"/>
      <c r="L45" s="29"/>
      <c r="M45" s="29"/>
      <c r="N45" s="29"/>
    </row>
    <row r="46" spans="1:14" ht="15" customHeight="1">
      <c r="K46" s="29"/>
      <c r="L46" s="29"/>
      <c r="M46" s="29"/>
      <c r="N46" s="29"/>
    </row>
    <row r="47" spans="1:14" ht="15" customHeight="1">
      <c r="K47" s="29"/>
      <c r="L47" s="29"/>
      <c r="M47" s="29"/>
      <c r="N47" s="29"/>
    </row>
    <row r="48" spans="1:14" ht="15" customHeight="1">
      <c r="K48" s="29"/>
      <c r="L48" s="29"/>
      <c r="M48" s="29"/>
      <c r="N48" s="29"/>
    </row>
    <row r="49" spans="11:14" ht="15" customHeight="1">
      <c r="K49" s="29"/>
      <c r="L49" s="29"/>
      <c r="M49" s="29"/>
      <c r="N49" s="29"/>
    </row>
    <row r="50" spans="11:14" ht="15" customHeight="1">
      <c r="K50" s="29"/>
      <c r="L50" s="29"/>
      <c r="M50" s="29"/>
      <c r="N50" s="29"/>
    </row>
    <row r="51" spans="11:14" ht="15" customHeight="1">
      <c r="K51" s="29"/>
      <c r="L51" s="29"/>
      <c r="M51" s="29"/>
      <c r="N51" s="29"/>
    </row>
    <row r="52" spans="11:14" ht="15" customHeight="1">
      <c r="L52" s="29"/>
      <c r="M52" s="29"/>
      <c r="N52" s="29"/>
    </row>
    <row r="53" spans="11:14" ht="15" customHeight="1">
      <c r="L53" s="29"/>
      <c r="M53" s="29"/>
      <c r="N53" s="29"/>
    </row>
    <row r="54" spans="11:14" ht="15" customHeight="1">
      <c r="L54" s="29"/>
      <c r="M54" s="29"/>
      <c r="N54" s="29"/>
    </row>
    <row r="55" spans="11:14" ht="15" customHeight="1">
      <c r="L55" s="29"/>
      <c r="M55" s="29"/>
      <c r="N55" s="29"/>
    </row>
    <row r="56" spans="11:14" ht="15" customHeight="1">
      <c r="L56" s="29"/>
      <c r="M56" s="29"/>
      <c r="N56" s="29"/>
    </row>
    <row r="57" spans="11:14" ht="15" customHeight="1">
      <c r="L57" s="29"/>
      <c r="M57" s="29"/>
      <c r="N57" s="29"/>
    </row>
    <row r="58" spans="11:14" ht="15" customHeight="1">
      <c r="L58" s="29"/>
      <c r="M58" s="29"/>
      <c r="N58" s="29"/>
    </row>
    <row r="59" spans="11:14" ht="15" customHeight="1">
      <c r="L59" s="29"/>
      <c r="M59" s="29"/>
      <c r="N59" s="29"/>
    </row>
    <row r="60" spans="11:14" ht="15" customHeight="1">
      <c r="L60" s="29"/>
      <c r="M60" s="29"/>
      <c r="N60" s="29"/>
    </row>
    <row r="61" spans="11:14" ht="15" customHeight="1">
      <c r="L61" s="29"/>
      <c r="M61" s="29"/>
      <c r="N61" s="29"/>
    </row>
    <row r="62" spans="11:14" ht="15" customHeight="1">
      <c r="L62" s="29"/>
      <c r="M62" s="29"/>
      <c r="N62" s="29"/>
    </row>
    <row r="63" spans="11:14" ht="15" customHeight="1">
      <c r="L63" s="29"/>
      <c r="M63" s="29"/>
      <c r="N63" s="29"/>
    </row>
    <row r="64" spans="11:14" ht="15" customHeight="1">
      <c r="L64" s="29"/>
      <c r="M64" s="29"/>
      <c r="N64" s="29"/>
    </row>
    <row r="65" spans="12:14" ht="15" customHeight="1">
      <c r="L65" s="29"/>
      <c r="M65" s="29"/>
      <c r="N65" s="29"/>
    </row>
    <row r="66" spans="12:14" ht="15" customHeight="1">
      <c r="L66" s="29"/>
      <c r="M66" s="29"/>
      <c r="N66" s="29"/>
    </row>
    <row r="67" spans="12:14" ht="15" customHeight="1">
      <c r="L67" s="29"/>
      <c r="M67" s="29"/>
      <c r="N67" s="29"/>
    </row>
  </sheetData>
  <mergeCells count="12">
    <mergeCell ref="A2:B2"/>
    <mergeCell ref="D2:F2"/>
    <mergeCell ref="B3:B4"/>
    <mergeCell ref="H2:J2"/>
    <mergeCell ref="L2:N2"/>
    <mergeCell ref="E3:F3"/>
    <mergeCell ref="H3:H4"/>
    <mergeCell ref="I3:J3"/>
    <mergeCell ref="L3:L4"/>
    <mergeCell ref="M3:N3"/>
    <mergeCell ref="D3:D4"/>
    <mergeCell ref="A3:A4"/>
  </mergeCells>
  <phoneticPr fontId="31" type="noConversion"/>
  <printOptions horizontalCentered="1"/>
  <pageMargins left="0.25" right="0.25" top="0.75" bottom="0.75" header="0.3" footer="0.3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PIB TABELAS</vt:lpstr>
      <vt:lpstr>AGROPECUÁRIA</vt:lpstr>
      <vt:lpstr>INDÚTRIA</vt:lpstr>
      <vt:lpstr>SERVIÇOS</vt:lpstr>
      <vt:lpstr>Brasil e UFs</vt:lpstr>
      <vt:lpstr>'PIB TABELAS'!_Hlk55570687</vt:lpstr>
      <vt:lpstr>'Brasil e UFs'!Area_de_impressao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Teresa Emery</cp:lastModifiedBy>
  <dcterms:created xsi:type="dcterms:W3CDTF">2020-12-04T14:18:35Z</dcterms:created>
  <dcterms:modified xsi:type="dcterms:W3CDTF">2023-11-17T17:08:13Z</dcterms:modified>
</cp:coreProperties>
</file>