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publishItems="1" defaultThemeVersion="124226"/>
  <mc:AlternateContent xmlns:mc="http://schemas.openxmlformats.org/markup-compatibility/2006">
    <mc:Choice Requires="x15">
      <x15ac:absPath xmlns:x15ac="http://schemas.microsoft.com/office/spreadsheetml/2010/11/ac" url="G:\Meu Drive\NOTAS TÉCNICAS_PUBLICAÇÕES\NT Contas Regionais\NT_PIB_AL_2023\"/>
    </mc:Choice>
  </mc:AlternateContent>
  <xr:revisionPtr revIDLastSave="0" documentId="13_ncr:1_{5EC7D05B-ABDB-42C9-A084-28085C8EF04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IB TABELAS" sheetId="3" r:id="rId1"/>
    <sheet name="AGROPECUÁRIA" sheetId="6" r:id="rId2"/>
    <sheet name="INDÚTRIA" sheetId="5" r:id="rId3"/>
    <sheet name="SERVIÇOS" sheetId="4" r:id="rId4"/>
    <sheet name="Brasil e UFs (Gráficos)" sheetId="8" r:id="rId5"/>
  </sheets>
  <externalReferences>
    <externalReference r:id="rId6"/>
  </externalReferences>
  <definedNames>
    <definedName name="_Hlk55570687" localSheetId="0" publishToServer="1">'PIB TABELAS'!$A$49</definedName>
    <definedName name="_xlnm.Print_Area" localSheetId="4" publishToServer="1">'Brasil e UFs (Gráficos)'!$A$2:$A$38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E33" i="6"/>
  <c r="D47" i="3" l="1"/>
  <c r="D34" i="3" l="1"/>
  <c r="H7" i="3" l="1"/>
  <c r="G7" i="3"/>
  <c r="H6" i="3"/>
  <c r="E17" i="6" l="1"/>
  <c r="E45" i="6" l="1"/>
  <c r="E44" i="6"/>
  <c r="E43" i="6"/>
  <c r="E42" i="6"/>
  <c r="E41" i="6"/>
  <c r="E40" i="6"/>
  <c r="E39" i="6"/>
  <c r="E38" i="6"/>
  <c r="E32" i="6"/>
  <c r="E27" i="6"/>
  <c r="E26" i="6"/>
  <c r="E25" i="6"/>
  <c r="E24" i="6"/>
  <c r="E23" i="6"/>
  <c r="E18" i="6"/>
  <c r="E16" i="6"/>
  <c r="E15" i="6"/>
  <c r="E14" i="6"/>
  <c r="E13" i="6"/>
  <c r="E12" i="6"/>
  <c r="E11" i="6"/>
  <c r="E10" i="6"/>
  <c r="E8" i="6"/>
  <c r="E7" i="6"/>
  <c r="E6" i="6"/>
</calcChain>
</file>

<file path=xl/sharedStrings.xml><?xml version="1.0" encoding="utf-8"?>
<sst xmlns="http://schemas.openxmlformats.org/spreadsheetml/2006/main" count="417" uniqueCount="177">
  <si>
    <t>ANO</t>
  </si>
  <si>
    <t>Moeda</t>
  </si>
  <si>
    <t xml:space="preserve">Valor Adicionado Bruto (a preço básico corrente) </t>
  </si>
  <si>
    <t>(+)</t>
  </si>
  <si>
    <t>Impostos Sobre Produtos, líquidos de subsídios</t>
  </si>
  <si>
    <t xml:space="preserve"> (+)</t>
  </si>
  <si>
    <t>Produto Interno Bruto (a preço de mercado corrente)</t>
  </si>
  <si>
    <t>(=)</t>
  </si>
  <si>
    <t>Variação real anual PIB</t>
  </si>
  <si>
    <t>(%)</t>
  </si>
  <si>
    <t>R$ milhão</t>
  </si>
  <si>
    <t>Dados para as TABELAS</t>
  </si>
  <si>
    <t>Fonte: IBGE/CONAC – SEPLAG/SINC</t>
  </si>
  <si>
    <t>** Dados sujeitos a revisão.</t>
  </si>
  <si>
    <t>VALOR ADICIONADO BRUTO DA AGROPECUÁRIA</t>
  </si>
  <si>
    <t>Valor corrente</t>
  </si>
  <si>
    <t>Variação real anual %</t>
  </si>
  <si>
    <t>Fonte: IBGE/CONAC – SEPLAG/SINC.</t>
  </si>
  <si>
    <t>VALOR ADICIONADO BRUTO DA INDÚSTRIA</t>
  </si>
  <si>
    <t xml:space="preserve">VALOR ADICIONADO BRUTO DOS SERVIÇOS </t>
  </si>
  <si>
    <t>Ano</t>
  </si>
  <si>
    <t>Produto das lavouras temporárias e permanentes</t>
  </si>
  <si>
    <t>Abacaxi</t>
  </si>
  <si>
    <t>Amendoim (Toneladas)</t>
  </si>
  <si>
    <t>Banana</t>
  </si>
  <si>
    <t>Cana-de-açúcar (Toneladas)</t>
  </si>
  <si>
    <t>Coco-da-baía (Mil frutos)</t>
  </si>
  <si>
    <t>Feijão (em grão) (Toneladas)</t>
  </si>
  <si>
    <t>Fumo (em folha) (Toneladas)</t>
  </si>
  <si>
    <t>Laranja (Toneladas)</t>
  </si>
  <si>
    <t>Mandioca (Toneladas)</t>
  </si>
  <si>
    <t>Maracujá</t>
  </si>
  <si>
    <t>Milho (Toneladas)</t>
  </si>
  <si>
    <t>Fonte: IBGE - Produção Agrícola Municipal</t>
  </si>
  <si>
    <t>Quantidade produzida (Toneladas)</t>
  </si>
  <si>
    <t>Fonte: IBGE - Pesquisa da Pecuária Municipal</t>
  </si>
  <si>
    <t>Leite (Mil litros)</t>
  </si>
  <si>
    <t>Produto de origem animal</t>
  </si>
  <si>
    <t>Rebanho</t>
  </si>
  <si>
    <r>
      <t xml:space="preserve">PIB </t>
    </r>
    <r>
      <rPr>
        <b/>
        <i/>
        <sz val="14"/>
        <color rgb="FFFFFFFF"/>
        <rFont val="Times New Roman"/>
        <family val="1"/>
      </rPr>
      <t xml:space="preserve">per capita </t>
    </r>
    <r>
      <rPr>
        <b/>
        <sz val="14"/>
        <color rgb="FFFFFFFF"/>
        <rFont val="Times New Roman"/>
        <family val="1"/>
      </rPr>
      <t>R$ 1,00</t>
    </r>
  </si>
  <si>
    <t>Brasil, Grandes Regiões
e
Unidades da Federação</t>
  </si>
  <si>
    <t>Grandes Regiões</t>
  </si>
  <si>
    <t>Unidades da Federação</t>
  </si>
  <si>
    <t>Região Nordeste</t>
  </si>
  <si>
    <t>Variação Real</t>
  </si>
  <si>
    <t>Ranking</t>
  </si>
  <si>
    <t>Rondônia</t>
  </si>
  <si>
    <t>Maranhão</t>
  </si>
  <si>
    <t>Acre</t>
  </si>
  <si>
    <t>Piauí</t>
  </si>
  <si>
    <t>Amazonas</t>
  </si>
  <si>
    <t>Ceará</t>
  </si>
  <si>
    <t>Roraima</t>
  </si>
  <si>
    <t>Rio Grande do Norte</t>
  </si>
  <si>
    <t>Pará</t>
  </si>
  <si>
    <t>Paraíba</t>
  </si>
  <si>
    <t>Amapá</t>
  </si>
  <si>
    <t>Pernambuco</t>
  </si>
  <si>
    <t>Tocantins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</si>
  <si>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</si>
  <si>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</si>
  <si>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</si>
  <si>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</si>
  <si>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</si>
  <si>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</si>
  <si>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</si>
  <si>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</si>
  <si>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</si>
  <si>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</si>
  <si>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</si>
  <si>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 xml:space="preserve">Mato Grosso </t>
  </si>
  <si>
    <t>Goiás</t>
  </si>
  <si>
    <t>Distrito Federal</t>
  </si>
  <si>
    <t>Variação Real do PIB segundo Brasil e Unidades da Federação</t>
  </si>
  <si>
    <t>Ranking da Variação Real do PIB segundo Grandes Regiões</t>
  </si>
  <si>
    <t>Ranking da Variação Real do PIB segundo Unidades da Federação</t>
  </si>
  <si>
    <t>Ranking da Variação Real do PIB segundo Região Nordeste</t>
  </si>
  <si>
    <t>Equino</t>
  </si>
  <si>
    <t>Ovino</t>
  </si>
  <si>
    <t>Ovos de Galinha (mil dúzias)</t>
  </si>
  <si>
    <t>Galináceos total</t>
  </si>
  <si>
    <t>PRODUÇÃO DA AQUICULTURA</t>
  </si>
  <si>
    <t>Carpa (Quilograma)</t>
  </si>
  <si>
    <t>Outros peixes (Quilograma)</t>
  </si>
  <si>
    <t>Alevinos (Mileiros)</t>
  </si>
  <si>
    <t>Camarão (Quilograma)</t>
  </si>
  <si>
    <t>Tambaqui (Quilograma)</t>
  </si>
  <si>
    <t>Tilapia  (Quilograma)</t>
  </si>
  <si>
    <t>Traíra e trairão (Quilograma)</t>
  </si>
  <si>
    <t>Ostras,vieiras emexilhao (Quilograma)</t>
  </si>
  <si>
    <r>
      <rPr>
        <b/>
        <sz val="10"/>
        <color indexed="8"/>
        <rFont val="Arial"/>
        <family val="2"/>
      </rPr>
      <t xml:space="preserve">Fonte: </t>
    </r>
    <r>
      <rPr>
        <sz val="10"/>
        <color indexed="8"/>
        <rFont val="Arial"/>
        <family val="2"/>
      </rPr>
      <t>IBGE, em parceria com os Órgãos Estaduais de Estatística, Secretarias Estaduais de Governo e Superintendência da Zona Franca de Manaus - SUFRAMA. Elaboração: SEPLAG/SINC</t>
    </r>
  </si>
  <si>
    <t>Bovino (cabeça)</t>
  </si>
  <si>
    <t>Vacas ordenhadas (cabeça)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</si>
  <si>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</si>
  <si>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</si>
  <si>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</si>
  <si>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</si>
  <si>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</si>
  <si>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</si>
  <si>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</si>
  <si>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</si>
  <si>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</si>
  <si>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</si>
  <si>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</si>
  <si>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</si>
  <si>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</si>
  <si>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</si>
  <si>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</si>
  <si>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</si>
  <si>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</si>
  <si>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</si>
  <si>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</si>
  <si>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</si>
  <si>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</si>
  <si>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</si>
  <si>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</si>
  <si>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</si>
  <si>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</si>
  <si>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</si>
  <si>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</si>
  <si>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Variação nominal anual PIB</t>
  </si>
  <si>
    <t>Variação nominal anual %</t>
  </si>
  <si>
    <t xml:space="preserve">               Brasil</t>
  </si>
  <si>
    <t xml:space="preserve">          Norte</t>
  </si>
  <si>
    <t xml:space="preserve">          Nordeste</t>
  </si>
  <si>
    <t xml:space="preserve">          Sudeste</t>
  </si>
  <si>
    <t xml:space="preserve">          Sul</t>
  </si>
  <si>
    <t xml:space="preserve">          Centro-Oeste</t>
  </si>
  <si>
    <t>2021*</t>
  </si>
  <si>
    <t>* Dados sujeitos a revisão.</t>
  </si>
  <si>
    <t>* Dados revisados</t>
  </si>
  <si>
    <t>Dados usados na confecção dos mapas e Nota Técnica</t>
  </si>
  <si>
    <t>2022*</t>
  </si>
  <si>
    <t>DADOS UTILIZADOS NA ANÁLISE -  AGROPECUÁRIA</t>
  </si>
  <si>
    <t>Posição de Alagoas em relação ao Brasil</t>
  </si>
  <si>
    <t>Mamão (Toneladas)</t>
  </si>
  <si>
    <t>RS</t>
  </si>
  <si>
    <t>SE</t>
  </si>
  <si>
    <t>ES</t>
  </si>
  <si>
    <t>PB</t>
  </si>
  <si>
    <t>PA</t>
  </si>
  <si>
    <t>CE</t>
  </si>
  <si>
    <t>AL</t>
  </si>
  <si>
    <t>PR</t>
  </si>
  <si>
    <t>MA</t>
  </si>
  <si>
    <t>SC</t>
  </si>
  <si>
    <t>RN</t>
  </si>
  <si>
    <t>PE</t>
  </si>
  <si>
    <t>BA</t>
  </si>
  <si>
    <t>RO</t>
  </si>
  <si>
    <t>MG</t>
  </si>
  <si>
    <t>PI</t>
  </si>
  <si>
    <t>Brasil</t>
  </si>
  <si>
    <t>AM</t>
  </si>
  <si>
    <t>SP</t>
  </si>
  <si>
    <t>DF</t>
  </si>
  <si>
    <t>AP</t>
  </si>
  <si>
    <t>RJ</t>
  </si>
  <si>
    <t>MS</t>
  </si>
  <si>
    <t>GO</t>
  </si>
  <si>
    <t>AC</t>
  </si>
  <si>
    <t>TO</t>
  </si>
  <si>
    <t>MT</t>
  </si>
  <si>
    <t>RR</t>
  </si>
  <si>
    <t>2023*</t>
  </si>
  <si>
    <t>Tabela 3 - Valor Adicionado (VA) e variação real anual da Indústria de Alagoas - 2019- 2023</t>
  </si>
  <si>
    <t>Tabela 4 - Valor Adicionado (VA) e variação real anual dos Serviços de Alagoas - 2019-2023.</t>
  </si>
  <si>
    <t>Tabela 2 - Valor Adicionado (VA) e variação real anual da Agropecuária de Alagoas - 2019-2023.</t>
  </si>
  <si>
    <t>Tabela 1 - Composição do PIB de Alagoas, pela ótica da produção - 2019-2023</t>
  </si>
  <si>
    <t>Variação 2023/2022</t>
  </si>
  <si>
    <t xml:space="preserve">Ano </t>
  </si>
  <si>
    <t>%</t>
  </si>
  <si>
    <t>Variação real anual  da Indústria de Alagoas</t>
  </si>
  <si>
    <t>Variação real anual da Agropecuária de Alagoas</t>
  </si>
  <si>
    <t>Variação real anual de Serviços de Alagoas</t>
  </si>
  <si>
    <t>var</t>
  </si>
  <si>
    <t>Batata doce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</si>
</sst>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;[Red]\-#,##0.00;&quot;-&quot;"/>
    <numFmt numFmtId="165" formatCode="_-* #,##0_-;\-* #,##0_-;_-* &quot;-&quot;??_-;_-@_-"/>
    <numFmt numFmtId="166" formatCode="#\ ###\ ###\ ###\ ###"/>
    <numFmt numFmtId="167" formatCode="0.0000"/>
    <numFmt numFmtId="168" formatCode="#,##0.000;[Red]\-#,##0.000;&quot;-&quot;"/>
    <numFmt numFmtId="169" formatCode="[$R$-416]&quot; &quot;#,##0.00;[Red]&quot;-&quot;[$R$-416]&quot; &quot;#,##0.00"/>
    <numFmt numFmtId="170" formatCode="#,##0.00&quot; &quot;;#,##0.00&quot; &quot;;&quot;-&quot;#&quot; &quot;;&quot; &quot;@&quot; &quot;"/>
    <numFmt numFmtId="171" formatCode="#,##0.0;[Red]\-#,##0.0;&quot;-&quot;"/>
  </numFmts>
  <fonts count="10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indexed="64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indexed="6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333333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FFFFFF"/>
      <name val="Times New Roman"/>
      <family val="1"/>
    </font>
    <font>
      <b/>
      <i/>
      <sz val="14"/>
      <color rgb="FFFFFFFF"/>
      <name val="Times New Roman"/>
      <family val="1"/>
    </font>
    <font>
      <b/>
      <sz val="14"/>
      <color rgb="FF000000"/>
      <name val="Times New Roman"/>
      <family val="1"/>
    </font>
    <font>
      <sz val="6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Univers"/>
      <family val="2"/>
    </font>
    <font>
      <b/>
      <sz val="7"/>
      <color indexed="8"/>
      <name val="Univers"/>
      <family val="2"/>
    </font>
    <font>
      <sz val="11"/>
      <color indexed="8"/>
      <name val="Univers"/>
      <family val="2"/>
    </font>
    <font>
      <sz val="14"/>
      <name val="Calibri"/>
      <family val="2"/>
      <scheme val="minor"/>
    </font>
    <font>
      <b/>
      <sz val="12"/>
      <color indexed="8"/>
      <name val="Univer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Bookman Old Style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name val="Bookman Old Style"/>
      <family val="1"/>
    </font>
    <font>
      <sz val="11"/>
      <color rgb="FFFFFFFF"/>
      <name val="Calibri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CC0000"/>
      <name val="Liberation Sans"/>
      <family val="2"/>
    </font>
    <font>
      <sz val="10"/>
      <color rgb="FFFF0000"/>
      <name val="Liberation Sans"/>
      <family val="2"/>
    </font>
    <font>
      <sz val="11"/>
      <color rgb="FF800080"/>
      <name val="Calibri"/>
      <family val="2"/>
    </font>
    <font>
      <sz val="10"/>
      <color rgb="FFCC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Liberation Sans"/>
      <family val="2"/>
    </font>
    <font>
      <b/>
      <sz val="10"/>
      <color rgb="FFFFFFFF"/>
      <name val="Calibri"/>
      <family val="2"/>
    </font>
    <font>
      <sz val="11"/>
      <color theme="1"/>
      <name val="Liberation Sans"/>
      <family val="2"/>
    </font>
    <font>
      <i/>
      <sz val="11"/>
      <color rgb="FF808080"/>
      <name val="Calibri"/>
      <family val="2"/>
    </font>
    <font>
      <i/>
      <sz val="10"/>
      <color rgb="FF808080"/>
      <name val="Liberation Sans"/>
      <family val="2"/>
    </font>
    <font>
      <i/>
      <sz val="10"/>
      <color rgb="FF808080"/>
      <name val="Calibri"/>
      <family val="2"/>
    </font>
    <font>
      <sz val="10"/>
      <color rgb="FF006600"/>
      <name val="Liberation Sans"/>
      <family val="2"/>
    </font>
    <font>
      <sz val="10"/>
      <color rgb="FF008000"/>
      <name val="Liberation Sans"/>
      <family val="2"/>
    </font>
    <font>
      <sz val="10"/>
      <color rgb="FF006600"/>
      <name val="Calibri"/>
      <family val="2"/>
    </font>
    <font>
      <b/>
      <sz val="24"/>
      <color rgb="FF000000"/>
      <name val="Liberation Sans"/>
      <family val="2"/>
    </font>
    <font>
      <b/>
      <sz val="24"/>
      <color rgb="FF000000"/>
      <name val="Calibri"/>
      <family val="2"/>
    </font>
    <font>
      <sz val="18"/>
      <color rgb="FF000000"/>
      <name val="Liberation Sans"/>
      <family val="2"/>
    </font>
    <font>
      <b/>
      <sz val="15"/>
      <color rgb="FF003366"/>
      <name val="Calibri"/>
      <family val="2"/>
    </font>
    <font>
      <sz val="18"/>
      <color rgb="FF000000"/>
      <name val="Calibri"/>
      <family val="2"/>
    </font>
    <font>
      <sz val="12"/>
      <color rgb="FF000000"/>
      <name val="Liberation Sans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i/>
      <sz val="16"/>
      <color rgb="FF000000"/>
      <name val="Arial"/>
      <family val="2"/>
    </font>
    <font>
      <u/>
      <sz val="10"/>
      <color rgb="FF0000EE"/>
      <name val="Calibri"/>
      <family val="2"/>
    </font>
    <font>
      <sz val="11"/>
      <color rgb="FF993300"/>
      <name val="Calibri"/>
      <family val="2"/>
    </font>
    <font>
      <sz val="10"/>
      <color rgb="FF996600"/>
      <name val="Liberation Sans"/>
      <family val="2"/>
    </font>
    <font>
      <sz val="10"/>
      <color rgb="FF993300"/>
      <name val="Liberation Sans"/>
      <family val="2"/>
    </font>
    <font>
      <sz val="10"/>
      <color rgb="FF9966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Bookman Old Style1"/>
      <family val="1"/>
    </font>
    <font>
      <sz val="11"/>
      <color rgb="FF000000"/>
      <name val="Liberation Sans"/>
      <family val="2"/>
    </font>
    <font>
      <sz val="10"/>
      <color rgb="FF000000"/>
      <name val="Bookman Old Style"/>
      <family val="1"/>
    </font>
    <font>
      <sz val="10"/>
      <color rgb="FF333333"/>
      <name val="Liberation Sans"/>
      <family val="2"/>
    </font>
    <font>
      <sz val="10"/>
      <color rgb="FF333333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333333"/>
      <name val="Calibri"/>
      <family val="2"/>
      <scheme val="minor"/>
    </font>
    <font>
      <b/>
      <sz val="12"/>
      <color indexed="8"/>
      <name val="Univers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1F554B"/>
        <bgColor indexed="64"/>
      </patternFill>
    </fill>
    <fill>
      <patternFill patternType="solid">
        <fgColor rgb="FF338D7C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/>
      <top/>
      <bottom style="medium">
        <color theme="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indexed="64"/>
      </bottom>
      <diagonal/>
    </border>
    <border>
      <left/>
      <right/>
      <top style="thin">
        <color rgb="FF333399"/>
      </top>
      <bottom style="thin">
        <color rgb="FF000000"/>
      </bottom>
      <diagonal/>
    </border>
  </borders>
  <cellStyleXfs count="569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15" fillId="0" borderId="0" applyFill="0" applyProtection="0"/>
    <xf numFmtId="0" fontId="32" fillId="0" borderId="0"/>
    <xf numFmtId="0" fontId="2" fillId="26" borderId="0"/>
    <xf numFmtId="0" fontId="33" fillId="4" borderId="0" applyNumberFormat="0" applyBorder="0" applyAlignment="0" applyProtection="0"/>
    <xf numFmtId="0" fontId="2" fillId="26" borderId="0"/>
    <xf numFmtId="0" fontId="2" fillId="27" borderId="0"/>
    <xf numFmtId="0" fontId="33" fillId="5" borderId="0" applyNumberFormat="0" applyBorder="0" applyAlignment="0" applyProtection="0"/>
    <xf numFmtId="0" fontId="2" fillId="27" borderId="0"/>
    <xf numFmtId="0" fontId="2" fillId="28" borderId="0"/>
    <xf numFmtId="0" fontId="33" fillId="6" borderId="0" applyNumberFormat="0" applyBorder="0" applyAlignment="0" applyProtection="0"/>
    <xf numFmtId="0" fontId="2" fillId="28" borderId="0"/>
    <xf numFmtId="0" fontId="2" fillId="29" borderId="0"/>
    <xf numFmtId="0" fontId="33" fillId="7" borderId="0" applyNumberFormat="0" applyBorder="0" applyAlignment="0" applyProtection="0"/>
    <xf numFmtId="0" fontId="2" fillId="29" borderId="0"/>
    <xf numFmtId="0" fontId="2" fillId="30" borderId="0"/>
    <xf numFmtId="0" fontId="33" fillId="8" borderId="0" applyNumberFormat="0" applyBorder="0" applyAlignment="0" applyProtection="0"/>
    <xf numFmtId="0" fontId="2" fillId="30" borderId="0"/>
    <xf numFmtId="0" fontId="2" fillId="31" borderId="0"/>
    <xf numFmtId="0" fontId="33" fillId="9" borderId="0" applyNumberFormat="0" applyBorder="0" applyAlignment="0" applyProtection="0"/>
    <xf numFmtId="0" fontId="2" fillId="31" borderId="0"/>
    <xf numFmtId="0" fontId="33" fillId="4" borderId="0" applyNumberFormat="0" applyBorder="0" applyAlignment="0" applyProtection="0"/>
    <xf numFmtId="0" fontId="2" fillId="26" borderId="0"/>
    <xf numFmtId="0" fontId="33" fillId="4" borderId="0" applyNumberFormat="0" applyBorder="0" applyAlignment="0" applyProtection="0"/>
    <xf numFmtId="0" fontId="2" fillId="26" borderId="0"/>
    <xf numFmtId="0" fontId="33" fillId="5" borderId="0" applyNumberFormat="0" applyBorder="0" applyAlignment="0" applyProtection="0"/>
    <xf numFmtId="0" fontId="2" fillId="27" borderId="0"/>
    <xf numFmtId="0" fontId="33" fillId="5" borderId="0" applyNumberFormat="0" applyBorder="0" applyAlignment="0" applyProtection="0"/>
    <xf numFmtId="0" fontId="2" fillId="27" borderId="0"/>
    <xf numFmtId="0" fontId="33" fillId="6" borderId="0" applyNumberFormat="0" applyBorder="0" applyAlignment="0" applyProtection="0"/>
    <xf numFmtId="0" fontId="2" fillId="28" borderId="0"/>
    <xf numFmtId="0" fontId="33" fillId="6" borderId="0" applyNumberFormat="0" applyBorder="0" applyAlignment="0" applyProtection="0"/>
    <xf numFmtId="0" fontId="2" fillId="28" borderId="0"/>
    <xf numFmtId="0" fontId="33" fillId="7" borderId="0" applyNumberFormat="0" applyBorder="0" applyAlignment="0" applyProtection="0"/>
    <xf numFmtId="0" fontId="2" fillId="29" borderId="0"/>
    <xf numFmtId="0" fontId="33" fillId="7" borderId="0" applyNumberFormat="0" applyBorder="0" applyAlignment="0" applyProtection="0"/>
    <xf numFmtId="0" fontId="2" fillId="29" borderId="0"/>
    <xf numFmtId="0" fontId="33" fillId="8" borderId="0" applyNumberFormat="0" applyBorder="0" applyAlignment="0" applyProtection="0"/>
    <xf numFmtId="0" fontId="2" fillId="30" borderId="0"/>
    <xf numFmtId="0" fontId="33" fillId="8" borderId="0" applyNumberFormat="0" applyBorder="0" applyAlignment="0" applyProtection="0"/>
    <xf numFmtId="0" fontId="2" fillId="30" borderId="0"/>
    <xf numFmtId="0" fontId="33" fillId="9" borderId="0" applyNumberFormat="0" applyBorder="0" applyAlignment="0" applyProtection="0"/>
    <xf numFmtId="0" fontId="2" fillId="31" borderId="0"/>
    <xf numFmtId="0" fontId="33" fillId="9" borderId="0" applyNumberFormat="0" applyBorder="0" applyAlignment="0" applyProtection="0"/>
    <xf numFmtId="0" fontId="2" fillId="31" borderId="0"/>
    <xf numFmtId="0" fontId="2" fillId="32" borderId="0"/>
    <xf numFmtId="0" fontId="33" fillId="12" borderId="0" applyNumberFormat="0" applyBorder="0" applyAlignment="0" applyProtection="0"/>
    <xf numFmtId="0" fontId="2" fillId="32" borderId="0"/>
    <xf numFmtId="0" fontId="2" fillId="33" borderId="0"/>
    <xf numFmtId="0" fontId="33" fillId="10" borderId="0" applyNumberFormat="0" applyBorder="0" applyAlignment="0" applyProtection="0"/>
    <xf numFmtId="0" fontId="2" fillId="33" borderId="0"/>
    <xf numFmtId="0" fontId="2" fillId="34" borderId="0"/>
    <xf numFmtId="0" fontId="33" fillId="13" borderId="0" applyNumberFormat="0" applyBorder="0" applyAlignment="0" applyProtection="0"/>
    <xf numFmtId="0" fontId="2" fillId="34" borderId="0"/>
    <xf numFmtId="0" fontId="2" fillId="29" borderId="0"/>
    <xf numFmtId="0" fontId="33" fillId="7" borderId="0" applyNumberFormat="0" applyBorder="0" applyAlignment="0" applyProtection="0"/>
    <xf numFmtId="0" fontId="2" fillId="29" borderId="0"/>
    <xf numFmtId="0" fontId="2" fillId="32" borderId="0"/>
    <xf numFmtId="0" fontId="33" fillId="12" borderId="0" applyNumberFormat="0" applyBorder="0" applyAlignment="0" applyProtection="0"/>
    <xf numFmtId="0" fontId="2" fillId="32" borderId="0"/>
    <xf numFmtId="0" fontId="2" fillId="35" borderId="0"/>
    <xf numFmtId="0" fontId="33" fillId="14" borderId="0" applyNumberFormat="0" applyBorder="0" applyAlignment="0" applyProtection="0"/>
    <xf numFmtId="0" fontId="2" fillId="35" borderId="0"/>
    <xf numFmtId="0" fontId="33" fillId="12" borderId="0" applyNumberFormat="0" applyBorder="0" applyAlignment="0" applyProtection="0"/>
    <xf numFmtId="0" fontId="2" fillId="32" borderId="0"/>
    <xf numFmtId="0" fontId="33" fillId="12" borderId="0" applyNumberFormat="0" applyBorder="0" applyAlignment="0" applyProtection="0"/>
    <xf numFmtId="0" fontId="2" fillId="32" borderId="0"/>
    <xf numFmtId="0" fontId="33" fillId="10" borderId="0" applyNumberFormat="0" applyBorder="0" applyAlignment="0" applyProtection="0"/>
    <xf numFmtId="0" fontId="2" fillId="33" borderId="0"/>
    <xf numFmtId="0" fontId="33" fillId="10" borderId="0" applyNumberFormat="0" applyBorder="0" applyAlignment="0" applyProtection="0"/>
    <xf numFmtId="0" fontId="2" fillId="33" borderId="0"/>
    <xf numFmtId="0" fontId="33" fillId="13" borderId="0" applyNumberFormat="0" applyBorder="0" applyAlignment="0" applyProtection="0"/>
    <xf numFmtId="0" fontId="2" fillId="34" borderId="0"/>
    <xf numFmtId="0" fontId="33" fillId="13" borderId="0" applyNumberFormat="0" applyBorder="0" applyAlignment="0" applyProtection="0"/>
    <xf numFmtId="0" fontId="2" fillId="34" borderId="0"/>
    <xf numFmtId="0" fontId="33" fillId="7" borderId="0" applyNumberFormat="0" applyBorder="0" applyAlignment="0" applyProtection="0"/>
    <xf numFmtId="0" fontId="2" fillId="29" borderId="0"/>
    <xf numFmtId="0" fontId="33" fillId="7" borderId="0" applyNumberFormat="0" applyBorder="0" applyAlignment="0" applyProtection="0"/>
    <xf numFmtId="0" fontId="2" fillId="29" borderId="0"/>
    <xf numFmtId="0" fontId="33" fillId="12" borderId="0" applyNumberFormat="0" applyBorder="0" applyAlignment="0" applyProtection="0"/>
    <xf numFmtId="0" fontId="2" fillId="32" borderId="0"/>
    <xf numFmtId="0" fontId="33" fillId="12" borderId="0" applyNumberFormat="0" applyBorder="0" applyAlignment="0" applyProtection="0"/>
    <xf numFmtId="0" fontId="2" fillId="32" borderId="0"/>
    <xf numFmtId="0" fontId="33" fillId="14" borderId="0" applyNumberFormat="0" applyBorder="0" applyAlignment="0" applyProtection="0"/>
    <xf numFmtId="0" fontId="2" fillId="35" borderId="0"/>
    <xf numFmtId="0" fontId="33" fillId="14" borderId="0" applyNumberFormat="0" applyBorder="0" applyAlignment="0" applyProtection="0"/>
    <xf numFmtId="0" fontId="2" fillId="35" borderId="0"/>
    <xf numFmtId="0" fontId="55" fillId="36" borderId="0"/>
    <xf numFmtId="0" fontId="34" fillId="16" borderId="0" applyNumberFormat="0" applyBorder="0" applyAlignment="0" applyProtection="0"/>
    <xf numFmtId="0" fontId="55" fillId="36" borderId="0"/>
    <xf numFmtId="0" fontId="55" fillId="33" borderId="0"/>
    <xf numFmtId="0" fontId="34" fillId="10" borderId="0" applyNumberFormat="0" applyBorder="0" applyAlignment="0" applyProtection="0"/>
    <xf numFmtId="0" fontId="55" fillId="33" borderId="0"/>
    <xf numFmtId="0" fontId="55" fillId="34" borderId="0"/>
    <xf numFmtId="0" fontId="34" fillId="13" borderId="0" applyNumberFormat="0" applyBorder="0" applyAlignment="0" applyProtection="0"/>
    <xf numFmtId="0" fontId="55" fillId="34" borderId="0"/>
    <xf numFmtId="0" fontId="55" fillId="37" borderId="0"/>
    <xf numFmtId="0" fontId="34" fillId="17" borderId="0" applyNumberFormat="0" applyBorder="0" applyAlignment="0" applyProtection="0"/>
    <xf numFmtId="0" fontId="55" fillId="37" borderId="0"/>
    <xf numFmtId="0" fontId="55" fillId="38" borderId="0"/>
    <xf numFmtId="0" fontId="34" fillId="18" borderId="0" applyNumberFormat="0" applyBorder="0" applyAlignment="0" applyProtection="0"/>
    <xf numFmtId="0" fontId="55" fillId="38" borderId="0"/>
    <xf numFmtId="0" fontId="55" fillId="39" borderId="0"/>
    <xf numFmtId="0" fontId="34" fillId="19" borderId="0" applyNumberFormat="0" applyBorder="0" applyAlignment="0" applyProtection="0"/>
    <xf numFmtId="0" fontId="55" fillId="39" borderId="0"/>
    <xf numFmtId="0" fontId="34" fillId="16" borderId="0" applyNumberFormat="0" applyBorder="0" applyAlignment="0" applyProtection="0"/>
    <xf numFmtId="0" fontId="55" fillId="36" borderId="0"/>
    <xf numFmtId="0" fontId="34" fillId="16" borderId="0" applyNumberFormat="0" applyBorder="0" applyAlignment="0" applyProtection="0"/>
    <xf numFmtId="0" fontId="55" fillId="36" borderId="0"/>
    <xf numFmtId="0" fontId="34" fillId="10" borderId="0" applyNumberFormat="0" applyBorder="0" applyAlignment="0" applyProtection="0"/>
    <xf numFmtId="0" fontId="55" fillId="33" borderId="0"/>
    <xf numFmtId="0" fontId="34" fillId="10" borderId="0" applyNumberFormat="0" applyBorder="0" applyAlignment="0" applyProtection="0"/>
    <xf numFmtId="0" fontId="55" fillId="33" borderId="0"/>
    <xf numFmtId="0" fontId="34" fillId="13" borderId="0" applyNumberFormat="0" applyBorder="0" applyAlignment="0" applyProtection="0"/>
    <xf numFmtId="0" fontId="55" fillId="34" borderId="0"/>
    <xf numFmtId="0" fontId="34" fillId="13" borderId="0" applyNumberFormat="0" applyBorder="0" applyAlignment="0" applyProtection="0"/>
    <xf numFmtId="0" fontId="55" fillId="34" borderId="0"/>
    <xf numFmtId="0" fontId="34" fillId="17" borderId="0" applyNumberFormat="0" applyBorder="0" applyAlignment="0" applyProtection="0"/>
    <xf numFmtId="0" fontId="55" fillId="37" borderId="0"/>
    <xf numFmtId="0" fontId="34" fillId="17" borderId="0" applyNumberFormat="0" applyBorder="0" applyAlignment="0" applyProtection="0"/>
    <xf numFmtId="0" fontId="55" fillId="37" borderId="0"/>
    <xf numFmtId="0" fontId="34" fillId="18" borderId="0" applyNumberFormat="0" applyBorder="0" applyAlignment="0" applyProtection="0"/>
    <xf numFmtId="0" fontId="55" fillId="38" borderId="0"/>
    <xf numFmtId="0" fontId="34" fillId="18" borderId="0" applyNumberFormat="0" applyBorder="0" applyAlignment="0" applyProtection="0"/>
    <xf numFmtId="0" fontId="55" fillId="38" borderId="0"/>
    <xf numFmtId="0" fontId="34" fillId="19" borderId="0" applyNumberFormat="0" applyBorder="0" applyAlignment="0" applyProtection="0"/>
    <xf numFmtId="0" fontId="55" fillId="39" borderId="0"/>
    <xf numFmtId="0" fontId="34" fillId="19" borderId="0" applyNumberFormat="0" applyBorder="0" applyAlignment="0" applyProtection="0"/>
    <xf numFmtId="0" fontId="55" fillId="39" borderId="0"/>
    <xf numFmtId="0" fontId="56" fillId="0" borderId="0"/>
    <xf numFmtId="0" fontId="57" fillId="40" borderId="0"/>
    <xf numFmtId="0" fontId="57" fillId="40" borderId="0"/>
    <xf numFmtId="0" fontId="58" fillId="40" borderId="0"/>
    <xf numFmtId="0" fontId="57" fillId="41" borderId="0"/>
    <xf numFmtId="0" fontId="57" fillId="41" borderId="0"/>
    <xf numFmtId="0" fontId="58" fillId="41" borderId="0"/>
    <xf numFmtId="0" fontId="56" fillId="42" borderId="0"/>
    <xf numFmtId="0" fontId="56" fillId="43" borderId="0"/>
    <xf numFmtId="0" fontId="59" fillId="42" borderId="0"/>
    <xf numFmtId="0" fontId="59" fillId="0" borderId="0"/>
    <xf numFmtId="0" fontId="56" fillId="0" borderId="0"/>
    <xf numFmtId="0" fontId="55" fillId="44" borderId="0"/>
    <xf numFmtId="0" fontId="34" fillId="21" borderId="0" applyNumberFormat="0" applyBorder="0" applyAlignment="0" applyProtection="0"/>
    <xf numFmtId="0" fontId="55" fillId="44" borderId="0"/>
    <xf numFmtId="0" fontId="55" fillId="45" borderId="0"/>
    <xf numFmtId="0" fontId="34" fillId="22" borderId="0" applyNumberFormat="0" applyBorder="0" applyAlignment="0" applyProtection="0"/>
    <xf numFmtId="0" fontId="55" fillId="45" borderId="0"/>
    <xf numFmtId="0" fontId="55" fillId="46" borderId="0"/>
    <xf numFmtId="0" fontId="34" fillId="23" borderId="0" applyNumberFormat="0" applyBorder="0" applyAlignment="0" applyProtection="0"/>
    <xf numFmtId="0" fontId="55" fillId="46" borderId="0"/>
    <xf numFmtId="0" fontId="55" fillId="37" borderId="0"/>
    <xf numFmtId="0" fontId="34" fillId="17" borderId="0" applyNumberFormat="0" applyBorder="0" applyAlignment="0" applyProtection="0"/>
    <xf numFmtId="0" fontId="55" fillId="37" borderId="0"/>
    <xf numFmtId="0" fontId="55" fillId="38" borderId="0"/>
    <xf numFmtId="0" fontId="34" fillId="18" borderId="0" applyNumberFormat="0" applyBorder="0" applyAlignment="0" applyProtection="0"/>
    <xf numFmtId="0" fontId="55" fillId="38" borderId="0"/>
    <xf numFmtId="0" fontId="55" fillId="47" borderId="0"/>
    <xf numFmtId="0" fontId="34" fillId="20" borderId="0" applyNumberFormat="0" applyBorder="0" applyAlignment="0" applyProtection="0"/>
    <xf numFmtId="0" fontId="55" fillId="47" borderId="0"/>
    <xf numFmtId="0" fontId="60" fillId="48" borderId="0"/>
    <xf numFmtId="0" fontId="61" fillId="33" borderId="0"/>
    <xf numFmtId="0" fontId="39" fillId="5" borderId="0" applyNumberFormat="0" applyBorder="0" applyAlignment="0" applyProtection="0"/>
    <xf numFmtId="0" fontId="62" fillId="27" borderId="0"/>
    <xf numFmtId="0" fontId="63" fillId="48" borderId="0"/>
    <xf numFmtId="0" fontId="35" fillId="6" borderId="0" applyNumberFormat="0" applyBorder="0" applyAlignment="0" applyProtection="0"/>
    <xf numFmtId="0" fontId="64" fillId="28" borderId="0"/>
    <xf numFmtId="0" fontId="35" fillId="6" borderId="0" applyNumberFormat="0" applyBorder="0" applyAlignment="0" applyProtection="0"/>
    <xf numFmtId="0" fontId="64" fillId="28" borderId="0"/>
    <xf numFmtId="0" fontId="65" fillId="43" borderId="40"/>
    <xf numFmtId="0" fontId="44" fillId="24" borderId="29" applyNumberFormat="0" applyAlignment="0" applyProtection="0"/>
    <xf numFmtId="0" fontId="65" fillId="43" borderId="40"/>
    <xf numFmtId="0" fontId="44" fillId="24" borderId="29" applyNumberFormat="0" applyAlignment="0" applyProtection="0"/>
    <xf numFmtId="0" fontId="65" fillId="43" borderId="40"/>
    <xf numFmtId="0" fontId="44" fillId="24" borderId="29" applyNumberFormat="0" applyAlignment="0" applyProtection="0"/>
    <xf numFmtId="0" fontId="65" fillId="43" borderId="40"/>
    <xf numFmtId="0" fontId="43" fillId="0" borderId="0" applyNumberFormat="0" applyFill="0" applyBorder="0" applyAlignment="0" applyProtection="0"/>
    <xf numFmtId="0" fontId="66" fillId="0" borderId="0"/>
    <xf numFmtId="0" fontId="36" fillId="25" borderId="30" applyNumberFormat="0" applyAlignment="0" applyProtection="0"/>
    <xf numFmtId="0" fontId="67" fillId="49" borderId="31"/>
    <xf numFmtId="0" fontId="36" fillId="25" borderId="30" applyNumberFormat="0" applyAlignment="0" applyProtection="0"/>
    <xf numFmtId="0" fontId="67" fillId="49" borderId="31"/>
    <xf numFmtId="0" fontId="45" fillId="0" borderId="32" applyNumberFormat="0" applyFill="0" applyAlignment="0" applyProtection="0"/>
    <xf numFmtId="0" fontId="68" fillId="0" borderId="33"/>
    <xf numFmtId="0" fontId="45" fillId="0" borderId="32" applyNumberFormat="0" applyFill="0" applyAlignment="0" applyProtection="0"/>
    <xf numFmtId="0" fontId="68" fillId="0" borderId="33"/>
    <xf numFmtId="0" fontId="67" fillId="49" borderId="1"/>
    <xf numFmtId="0" fontId="36" fillId="25" borderId="30" applyNumberFormat="0" applyAlignment="0" applyProtection="0"/>
    <xf numFmtId="0" fontId="67" fillId="49" borderId="31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4" fillId="21" borderId="0" applyNumberFormat="0" applyBorder="0" applyAlignment="0" applyProtection="0"/>
    <xf numFmtId="0" fontId="55" fillId="44" borderId="0"/>
    <xf numFmtId="0" fontId="34" fillId="21" borderId="0" applyNumberFormat="0" applyBorder="0" applyAlignment="0" applyProtection="0"/>
    <xf numFmtId="0" fontId="55" fillId="44" borderId="0"/>
    <xf numFmtId="0" fontId="34" fillId="22" borderId="0" applyNumberFormat="0" applyBorder="0" applyAlignment="0" applyProtection="0"/>
    <xf numFmtId="0" fontId="55" fillId="45" borderId="0"/>
    <xf numFmtId="0" fontId="34" fillId="22" borderId="0" applyNumberFormat="0" applyBorder="0" applyAlignment="0" applyProtection="0"/>
    <xf numFmtId="0" fontId="55" fillId="45" borderId="0"/>
    <xf numFmtId="0" fontId="34" fillId="23" borderId="0" applyNumberFormat="0" applyBorder="0" applyAlignment="0" applyProtection="0"/>
    <xf numFmtId="0" fontId="55" fillId="46" borderId="0"/>
    <xf numFmtId="0" fontId="34" fillId="23" borderId="0" applyNumberFormat="0" applyBorder="0" applyAlignment="0" applyProtection="0"/>
    <xf numFmtId="0" fontId="55" fillId="46" borderId="0"/>
    <xf numFmtId="0" fontId="34" fillId="17" borderId="0" applyNumberFormat="0" applyBorder="0" applyAlignment="0" applyProtection="0"/>
    <xf numFmtId="0" fontId="55" fillId="37" borderId="0"/>
    <xf numFmtId="0" fontId="34" fillId="17" borderId="0" applyNumberFormat="0" applyBorder="0" applyAlignment="0" applyProtection="0"/>
    <xf numFmtId="0" fontId="55" fillId="37" borderId="0"/>
    <xf numFmtId="0" fontId="34" fillId="18" borderId="0" applyNumberFormat="0" applyBorder="0" applyAlignment="0" applyProtection="0"/>
    <xf numFmtId="0" fontId="55" fillId="38" borderId="0"/>
    <xf numFmtId="0" fontId="34" fillId="18" borderId="0" applyNumberFormat="0" applyBorder="0" applyAlignment="0" applyProtection="0"/>
    <xf numFmtId="0" fontId="55" fillId="38" borderId="0"/>
    <xf numFmtId="0" fontId="34" fillId="20" borderId="0" applyNumberFormat="0" applyBorder="0" applyAlignment="0" applyProtection="0"/>
    <xf numFmtId="0" fontId="55" fillId="47" borderId="0"/>
    <xf numFmtId="0" fontId="34" fillId="20" borderId="0" applyNumberFormat="0" applyBorder="0" applyAlignment="0" applyProtection="0"/>
    <xf numFmtId="0" fontId="55" fillId="47" borderId="0"/>
    <xf numFmtId="0" fontId="38" fillId="9" borderId="29" applyNumberFormat="0" applyAlignment="0" applyProtection="0"/>
    <xf numFmtId="0" fontId="69" fillId="31" borderId="40"/>
    <xf numFmtId="0" fontId="38" fillId="9" borderId="29" applyNumberFormat="0" applyAlignment="0" applyProtection="0"/>
    <xf numFmtId="0" fontId="69" fillId="31" borderId="40"/>
    <xf numFmtId="0" fontId="70" fillId="50" borderId="0"/>
    <xf numFmtId="0" fontId="70" fillId="45" borderId="0"/>
    <xf numFmtId="0" fontId="71" fillId="50" borderId="0"/>
    <xf numFmtId="170" fontId="72" fillId="0" borderId="0"/>
    <xf numFmtId="0" fontId="73" fillId="0" borderId="0"/>
    <xf numFmtId="0" fontId="41" fillId="0" borderId="0" applyNumberFormat="0" applyFill="0" applyBorder="0" applyAlignment="0" applyProtection="0"/>
    <xf numFmtId="0" fontId="73" fillId="0" borderId="0"/>
    <xf numFmtId="0" fontId="74" fillId="0" borderId="0"/>
    <xf numFmtId="0" fontId="74" fillId="0" borderId="0"/>
    <xf numFmtId="0" fontId="75" fillId="0" borderId="0"/>
    <xf numFmtId="0" fontId="76" fillId="28" borderId="0"/>
    <xf numFmtId="0" fontId="77" fillId="28" borderId="0"/>
    <xf numFmtId="0" fontId="35" fillId="6" borderId="0" applyNumberFormat="0" applyBorder="0" applyAlignment="0" applyProtection="0"/>
    <xf numFmtId="0" fontId="64" fillId="28" borderId="0"/>
    <xf numFmtId="0" fontId="78" fillId="28" borderId="0"/>
    <xf numFmtId="0" fontId="52" fillId="0" borderId="0">
      <alignment horizontal="center"/>
    </xf>
    <xf numFmtId="0" fontId="79" fillId="0" borderId="0"/>
    <xf numFmtId="0" fontId="80" fillId="0" borderId="0"/>
    <xf numFmtId="0" fontId="79" fillId="0" borderId="0"/>
    <xf numFmtId="0" fontId="80" fillId="0" borderId="0"/>
    <xf numFmtId="0" fontId="80" fillId="0" borderId="0"/>
    <xf numFmtId="0" fontId="80" fillId="0" borderId="0"/>
    <xf numFmtId="0" fontId="81" fillId="0" borderId="0"/>
    <xf numFmtId="0" fontId="81" fillId="0" borderId="0"/>
    <xf numFmtId="0" fontId="49" fillId="0" borderId="34" applyNumberFormat="0" applyFill="0" applyAlignment="0" applyProtection="0"/>
    <xf numFmtId="0" fontId="82" fillId="0" borderId="41"/>
    <xf numFmtId="0" fontId="83" fillId="0" borderId="0"/>
    <xf numFmtId="0" fontId="84" fillId="0" borderId="0"/>
    <xf numFmtId="0" fontId="84" fillId="0" borderId="0"/>
    <xf numFmtId="0" fontId="50" fillId="0" borderId="35" applyNumberFormat="0" applyFill="0" applyAlignment="0" applyProtection="0"/>
    <xf numFmtId="0" fontId="85" fillId="0" borderId="42"/>
    <xf numFmtId="0" fontId="3" fillId="0" borderId="0"/>
    <xf numFmtId="0" fontId="86" fillId="0" borderId="43"/>
    <xf numFmtId="0" fontId="51" fillId="0" borderId="36" applyNumberFormat="0" applyFill="0" applyAlignment="0" applyProtection="0"/>
    <xf numFmtId="0" fontId="86" fillId="0" borderId="43"/>
    <xf numFmtId="0" fontId="87" fillId="0" borderId="0">
      <alignment horizontal="center"/>
    </xf>
    <xf numFmtId="0" fontId="86" fillId="0" borderId="0"/>
    <xf numFmtId="0" fontId="51" fillId="0" borderId="0" applyNumberFormat="0" applyFill="0" applyBorder="0" applyAlignment="0" applyProtection="0"/>
    <xf numFmtId="0" fontId="86" fillId="0" borderId="0"/>
    <xf numFmtId="0" fontId="52" fillId="0" borderId="0">
      <alignment horizontal="center" textRotation="90"/>
    </xf>
    <xf numFmtId="0" fontId="87" fillId="0" borderId="0">
      <alignment horizontal="center" textRotation="90"/>
    </xf>
    <xf numFmtId="0" fontId="88" fillId="0" borderId="0"/>
    <xf numFmtId="0" fontId="39" fillId="5" borderId="0" applyNumberFormat="0" applyBorder="0" applyAlignment="0" applyProtection="0"/>
    <xf numFmtId="0" fontId="62" fillId="27" borderId="0"/>
    <xf numFmtId="0" fontId="69" fillId="31" borderId="40"/>
    <xf numFmtId="0" fontId="38" fillId="9" borderId="29" applyNumberFormat="0" applyAlignment="0" applyProtection="0"/>
    <xf numFmtId="0" fontId="69" fillId="31" borderId="40"/>
    <xf numFmtId="0" fontId="68" fillId="0" borderId="44"/>
    <xf numFmtId="0" fontId="45" fillId="0" borderId="32" applyNumberFormat="0" applyFill="0" applyAlignment="0" applyProtection="0"/>
    <xf numFmtId="0" fontId="68" fillId="0" borderId="33"/>
    <xf numFmtId="0" fontId="46" fillId="15" borderId="0" applyNumberFormat="0" applyBorder="0" applyAlignment="0" applyProtection="0"/>
    <xf numFmtId="0" fontId="89" fillId="51" borderId="0"/>
    <xf numFmtId="0" fontId="90" fillId="52" borderId="0"/>
    <xf numFmtId="0" fontId="91" fillId="52" borderId="0"/>
    <xf numFmtId="0" fontId="46" fillId="15" borderId="0" applyNumberFormat="0" applyBorder="0" applyAlignment="0" applyProtection="0"/>
    <xf numFmtId="0" fontId="89" fillId="51" borderId="0"/>
    <xf numFmtId="0" fontId="92" fillId="52" borderId="0"/>
    <xf numFmtId="0" fontId="46" fillId="15" borderId="0" applyNumberFormat="0" applyBorder="0" applyAlignment="0" applyProtection="0"/>
    <xf numFmtId="0" fontId="89" fillId="51" borderId="0"/>
    <xf numFmtId="0" fontId="93" fillId="0" borderId="0"/>
    <xf numFmtId="0" fontId="94" fillId="0" borderId="0"/>
    <xf numFmtId="0" fontId="47" fillId="0" borderId="0"/>
    <xf numFmtId="0" fontId="47" fillId="0" borderId="0"/>
    <xf numFmtId="0" fontId="95" fillId="0" borderId="0"/>
    <xf numFmtId="0" fontId="47" fillId="0" borderId="0"/>
    <xf numFmtId="0" fontId="95" fillId="0" borderId="0"/>
    <xf numFmtId="0" fontId="4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72" fillId="0" borderId="0"/>
    <xf numFmtId="0" fontId="9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97" fillId="0" borderId="0"/>
    <xf numFmtId="0" fontId="47" fillId="0" borderId="0"/>
    <xf numFmtId="0" fontId="47" fillId="0" borderId="0"/>
    <xf numFmtId="0" fontId="54" fillId="0" borderId="0"/>
    <xf numFmtId="0" fontId="1" fillId="0" borderId="0"/>
    <xf numFmtId="0" fontId="43" fillId="0" borderId="0"/>
    <xf numFmtId="0" fontId="66" fillId="0" borderId="0"/>
    <xf numFmtId="0" fontId="47" fillId="0" borderId="0"/>
    <xf numFmtId="0" fontId="47" fillId="0" borderId="0"/>
    <xf numFmtId="0" fontId="47" fillId="0" borderId="0"/>
    <xf numFmtId="0" fontId="95" fillId="0" borderId="0"/>
    <xf numFmtId="0" fontId="47" fillId="0" borderId="0"/>
    <xf numFmtId="0" fontId="95" fillId="0" borderId="0"/>
    <xf numFmtId="0" fontId="4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7" fillId="0" borderId="0"/>
    <xf numFmtId="0" fontId="95" fillId="0" borderId="0"/>
    <xf numFmtId="0" fontId="47" fillId="0" borderId="0"/>
    <xf numFmtId="0" fontId="47" fillId="0" borderId="0"/>
    <xf numFmtId="0" fontId="95" fillId="0" borderId="0"/>
    <xf numFmtId="0" fontId="47" fillId="0" borderId="0"/>
    <xf numFmtId="0" fontId="95" fillId="0" borderId="0"/>
    <xf numFmtId="0" fontId="47" fillId="0" borderId="0"/>
    <xf numFmtId="0" fontId="47" fillId="0" borderId="0"/>
    <xf numFmtId="0" fontId="47" fillId="0" borderId="0"/>
    <xf numFmtId="0" fontId="95" fillId="0" borderId="0"/>
    <xf numFmtId="0" fontId="47" fillId="0" borderId="0"/>
    <xf numFmtId="0" fontId="95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95" fillId="0" borderId="0"/>
    <xf numFmtId="0" fontId="47" fillId="0" borderId="0"/>
    <xf numFmtId="0" fontId="95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3" fillId="11" borderId="37" applyNumberFormat="0" applyFont="0" applyAlignment="0" applyProtection="0"/>
    <xf numFmtId="0" fontId="2" fillId="52" borderId="45"/>
    <xf numFmtId="0" fontId="43" fillId="11" borderId="37" applyNumberFormat="0" applyFont="0" applyAlignment="0" applyProtection="0"/>
    <xf numFmtId="0" fontId="2" fillId="52" borderId="45"/>
    <xf numFmtId="0" fontId="98" fillId="52" borderId="40"/>
    <xf numFmtId="0" fontId="98" fillId="52" borderId="40"/>
    <xf numFmtId="0" fontId="43" fillId="11" borderId="37" applyNumberFormat="0" applyFont="0" applyAlignment="0" applyProtection="0"/>
    <xf numFmtId="0" fontId="2" fillId="52" borderId="45"/>
    <xf numFmtId="0" fontId="99" fillId="52" borderId="40"/>
    <xf numFmtId="0" fontId="100" fillId="43" borderId="46"/>
    <xf numFmtId="0" fontId="40" fillId="24" borderId="38" applyNumberFormat="0" applyAlignment="0" applyProtection="0"/>
    <xf numFmtId="0" fontId="100" fillId="43" borderId="46"/>
    <xf numFmtId="9" fontId="47" fillId="0" borderId="0" applyFont="0" applyFill="0" applyBorder="0" applyAlignment="0" applyProtection="0"/>
    <xf numFmtId="9" fontId="2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/>
    <xf numFmtId="9" fontId="47" fillId="0" borderId="0" applyFont="0" applyFill="0" applyBorder="0" applyAlignment="0" applyProtection="0"/>
    <xf numFmtId="0" fontId="66" fillId="0" borderId="0"/>
    <xf numFmtId="0" fontId="66" fillId="0" borderId="0"/>
    <xf numFmtId="9" fontId="43" fillId="0" borderId="0" applyFill="0" applyBorder="0" applyAlignment="0" applyProtection="0"/>
    <xf numFmtId="9" fontId="66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/>
    <xf numFmtId="9" fontId="47" fillId="0" borderId="0" applyFont="0" applyFill="0" applyBorder="0" applyAlignment="0" applyProtection="0"/>
    <xf numFmtId="9" fontId="2" fillId="0" borderId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/>
    <xf numFmtId="9" fontId="2" fillId="0" borderId="0"/>
    <xf numFmtId="9" fontId="1" fillId="0" borderId="0" applyFont="0" applyFill="0" applyBorder="0" applyAlignment="0" applyProtection="0"/>
    <xf numFmtId="9" fontId="2" fillId="0" borderId="0"/>
    <xf numFmtId="9" fontId="2" fillId="0" borderId="0"/>
    <xf numFmtId="9" fontId="47" fillId="0" borderId="0" applyFont="0" applyFill="0" applyBorder="0" applyAlignment="0" applyProtection="0"/>
    <xf numFmtId="9" fontId="2" fillId="0" borderId="0"/>
    <xf numFmtId="9" fontId="47" fillId="0" borderId="0" applyFont="0" applyFill="0" applyBorder="0" applyAlignment="0" applyProtection="0"/>
    <xf numFmtId="0" fontId="53" fillId="0" borderId="0"/>
    <xf numFmtId="0" fontId="101" fillId="0" borderId="0"/>
    <xf numFmtId="169" fontId="53" fillId="0" borderId="0"/>
    <xf numFmtId="169" fontId="101" fillId="0" borderId="0"/>
    <xf numFmtId="0" fontId="39" fillId="5" borderId="0" applyNumberFormat="0" applyBorder="0" applyAlignment="0" applyProtection="0"/>
    <xf numFmtId="0" fontId="62" fillId="27" borderId="0"/>
    <xf numFmtId="0" fontId="40" fillId="24" borderId="38" applyNumberFormat="0" applyAlignment="0" applyProtection="0"/>
    <xf numFmtId="0" fontId="100" fillId="43" borderId="46"/>
    <xf numFmtId="0" fontId="40" fillId="24" borderId="38" applyNumberFormat="0" applyAlignment="0" applyProtection="0"/>
    <xf numFmtId="0" fontId="100" fillId="43" borderId="46"/>
    <xf numFmtId="0" fontId="72" fillId="0" borderId="0"/>
    <xf numFmtId="0" fontId="96" fillId="0" borderId="0"/>
    <xf numFmtId="0" fontId="2" fillId="0" borderId="0"/>
    <xf numFmtId="0" fontId="72" fillId="0" borderId="0"/>
    <xf numFmtId="0" fontId="96" fillId="0" borderId="0"/>
    <xf numFmtId="0" fontId="2" fillId="0" borderId="0"/>
    <xf numFmtId="0" fontId="37" fillId="0" borderId="0" applyNumberFormat="0" applyFill="0" applyBorder="0" applyAlignment="0" applyProtection="0"/>
    <xf numFmtId="0" fontId="102" fillId="0" borderId="0"/>
    <xf numFmtId="0" fontId="37" fillId="0" borderId="0" applyNumberFormat="0" applyFill="0" applyBorder="0" applyAlignment="0" applyProtection="0"/>
    <xf numFmtId="0" fontId="102" fillId="0" borderId="0"/>
    <xf numFmtId="0" fontId="41" fillId="0" borderId="0" applyNumberFormat="0" applyFill="0" applyBorder="0" applyAlignment="0" applyProtection="0"/>
    <xf numFmtId="0" fontId="73" fillId="0" borderId="0"/>
    <xf numFmtId="0" fontId="41" fillId="0" borderId="0" applyNumberFormat="0" applyFill="0" applyBorder="0" applyAlignment="0" applyProtection="0"/>
    <xf numFmtId="0" fontId="73" fillId="0" borderId="0"/>
    <xf numFmtId="0" fontId="103" fillId="0" borderId="0"/>
    <xf numFmtId="0" fontId="48" fillId="0" borderId="0" applyNumberFormat="0" applyFill="0" applyBorder="0" applyAlignment="0" applyProtection="0"/>
    <xf numFmtId="0" fontId="103" fillId="0" borderId="0"/>
    <xf numFmtId="0" fontId="49" fillId="0" borderId="34" applyNumberFormat="0" applyFill="0" applyAlignment="0" applyProtection="0"/>
    <xf numFmtId="0" fontId="82" fillId="0" borderId="41"/>
    <xf numFmtId="0" fontId="49" fillId="0" borderId="34" applyNumberFormat="0" applyFill="0" applyAlignment="0" applyProtection="0"/>
    <xf numFmtId="0" fontId="82" fillId="0" borderId="41"/>
    <xf numFmtId="0" fontId="50" fillId="0" borderId="35" applyNumberFormat="0" applyFill="0" applyAlignment="0" applyProtection="0"/>
    <xf numFmtId="0" fontId="85" fillId="0" borderId="42"/>
    <xf numFmtId="0" fontId="50" fillId="0" borderId="35" applyNumberFormat="0" applyFill="0" applyAlignment="0" applyProtection="0"/>
    <xf numFmtId="0" fontId="85" fillId="0" borderId="42"/>
    <xf numFmtId="0" fontId="51" fillId="0" borderId="36" applyNumberFormat="0" applyFill="0" applyAlignment="0" applyProtection="0"/>
    <xf numFmtId="0" fontId="86" fillId="0" borderId="43"/>
    <xf numFmtId="0" fontId="51" fillId="0" borderId="36" applyNumberFormat="0" applyFill="0" applyAlignment="0" applyProtection="0"/>
    <xf numFmtId="0" fontId="86" fillId="0" borderId="43"/>
    <xf numFmtId="0" fontId="51" fillId="0" borderId="0" applyNumberFormat="0" applyFill="0" applyBorder="0" applyAlignment="0" applyProtection="0"/>
    <xf numFmtId="0" fontId="86" fillId="0" borderId="0"/>
    <xf numFmtId="0" fontId="51" fillId="0" borderId="0" applyNumberFormat="0" applyFill="0" applyBorder="0" applyAlignment="0" applyProtection="0"/>
    <xf numFmtId="0" fontId="86" fillId="0" borderId="0"/>
    <xf numFmtId="0" fontId="48" fillId="0" borderId="0" applyNumberFormat="0" applyFill="0" applyBorder="0" applyAlignment="0" applyProtection="0"/>
    <xf numFmtId="0" fontId="103" fillId="0" borderId="0"/>
    <xf numFmtId="0" fontId="48" fillId="0" borderId="0" applyNumberFormat="0" applyFill="0" applyBorder="0" applyAlignment="0" applyProtection="0"/>
    <xf numFmtId="0" fontId="103" fillId="0" borderId="0"/>
    <xf numFmtId="0" fontId="42" fillId="0" borderId="39" applyNumberFormat="0" applyFill="0" applyAlignment="0" applyProtection="0"/>
    <xf numFmtId="0" fontId="104" fillId="0" borderId="47"/>
    <xf numFmtId="0" fontId="42" fillId="0" borderId="39" applyNumberFormat="0" applyFill="0" applyAlignment="0" applyProtection="0"/>
    <xf numFmtId="0" fontId="104" fillId="0" borderId="47"/>
    <xf numFmtId="0" fontId="42" fillId="0" borderId="39" applyNumberFormat="0" applyFill="0" applyAlignment="0" applyProtection="0"/>
    <xf numFmtId="0" fontId="104" fillId="0" borderId="48"/>
    <xf numFmtId="0" fontId="104" fillId="0" borderId="47"/>
    <xf numFmtId="0" fontId="43" fillId="0" borderId="0" applyNumberFormat="0" applyFill="0" applyBorder="0" applyAlignment="0" applyProtection="0"/>
    <xf numFmtId="0" fontId="66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0" fontId="61" fillId="0" borderId="0"/>
    <xf numFmtId="0" fontId="63" fillId="0" borderId="0"/>
    <xf numFmtId="0" fontId="102" fillId="0" borderId="0"/>
    <xf numFmtId="0" fontId="37" fillId="0" borderId="0" applyNumberFormat="0" applyFill="0" applyBorder="0" applyAlignment="0" applyProtection="0"/>
    <xf numFmtId="0" fontId="102" fillId="0" borderId="0"/>
  </cellStyleXfs>
  <cellXfs count="122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8" fillId="0" borderId="0" xfId="3" applyFont="1"/>
    <xf numFmtId="165" fontId="10" fillId="0" borderId="6" xfId="2" applyNumberFormat="1" applyFont="1" applyBorder="1" applyAlignment="1">
      <alignment horizontal="right" vertic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7" fillId="0" borderId="0" xfId="4" applyFont="1" applyFill="1" applyAlignment="1" applyProtection="1">
      <alignment horizontal="center" vertical="center"/>
    </xf>
    <xf numFmtId="0" fontId="18" fillId="0" borderId="0" xfId="4" applyFont="1" applyFill="1" applyAlignment="1" applyProtection="1">
      <alignment horizontal="center"/>
    </xf>
    <xf numFmtId="0" fontId="18" fillId="0" borderId="0" xfId="4" applyFont="1" applyFill="1" applyProtection="1"/>
    <xf numFmtId="0" fontId="17" fillId="0" borderId="0" xfId="4" applyFont="1" applyFill="1" applyAlignment="1" applyProtection="1">
      <alignment horizontal="center" vertical="center" wrapText="1"/>
    </xf>
    <xf numFmtId="0" fontId="18" fillId="0" borderId="0" xfId="4" applyFont="1" applyFill="1" applyAlignment="1" applyProtection="1">
      <alignment horizontal="center" vertical="center"/>
    </xf>
    <xf numFmtId="166" fontId="17" fillId="0" borderId="0" xfId="4" applyNumberFormat="1" applyFont="1" applyFill="1" applyAlignment="1" applyProtection="1">
      <alignment horizontal="center"/>
    </xf>
    <xf numFmtId="0" fontId="17" fillId="0" borderId="0" xfId="4" applyFont="1" applyFill="1" applyAlignment="1" applyProtection="1">
      <alignment horizontal="center"/>
    </xf>
    <xf numFmtId="166" fontId="18" fillId="0" borderId="0" xfId="4" applyNumberFormat="1" applyFont="1" applyFill="1" applyAlignment="1" applyProtection="1">
      <alignment horizontal="center" wrapText="1"/>
    </xf>
    <xf numFmtId="166" fontId="18" fillId="0" borderId="0" xfId="4" applyNumberFormat="1" applyFont="1" applyFill="1" applyAlignment="1" applyProtection="1">
      <alignment horizontal="center"/>
    </xf>
    <xf numFmtId="167" fontId="17" fillId="0" borderId="0" xfId="1" applyNumberFormat="1" applyFont="1" applyFill="1" applyAlignment="1" applyProtection="1">
      <alignment horizontal="center"/>
    </xf>
    <xf numFmtId="3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22" fillId="0" borderId="0" xfId="0" applyFont="1" applyAlignment="1">
      <alignment vertical="center"/>
    </xf>
    <xf numFmtId="0" fontId="19" fillId="0" borderId="0" xfId="4" applyFont="1" applyFill="1" applyAlignment="1" applyProtection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3" borderId="10" xfId="3" applyFont="1" applyFill="1" applyBorder="1" applyAlignment="1">
      <alignment horizontal="left" vertical="center"/>
    </xf>
    <xf numFmtId="3" fontId="10" fillId="3" borderId="6" xfId="3" applyNumberFormat="1" applyFont="1" applyFill="1" applyBorder="1" applyAlignment="1">
      <alignment horizontal="right" vertical="center"/>
    </xf>
    <xf numFmtId="2" fontId="8" fillId="3" borderId="9" xfId="3" applyNumberFormat="1" applyFont="1" applyFill="1" applyBorder="1" applyAlignment="1">
      <alignment vertical="center"/>
    </xf>
    <xf numFmtId="0" fontId="16" fillId="0" borderId="0" xfId="4" applyFont="1" applyFill="1" applyAlignment="1" applyProtection="1">
      <alignment vertical="center" wrapText="1"/>
    </xf>
    <xf numFmtId="0" fontId="24" fillId="0" borderId="0" xfId="4" applyFont="1" applyFill="1" applyAlignment="1" applyProtection="1">
      <alignment vertical="center"/>
    </xf>
    <xf numFmtId="0" fontId="17" fillId="0" borderId="6" xfId="4" applyFont="1" applyFill="1" applyBorder="1" applyAlignment="1" applyProtection="1">
      <alignment horizontal="center"/>
    </xf>
    <xf numFmtId="0" fontId="17" fillId="0" borderId="6" xfId="4" applyFont="1" applyFill="1" applyBorder="1" applyAlignment="1" applyProtection="1">
      <alignment horizontal="left"/>
    </xf>
    <xf numFmtId="0" fontId="18" fillId="0" borderId="6" xfId="4" applyFont="1" applyFill="1" applyBorder="1" applyAlignment="1" applyProtection="1">
      <alignment horizontal="center"/>
    </xf>
    <xf numFmtId="0" fontId="24" fillId="0" borderId="0" xfId="4" applyFont="1" applyFill="1" applyAlignment="1" applyProtection="1">
      <alignment horizontal="center" vertical="center"/>
    </xf>
    <xf numFmtId="0" fontId="26" fillId="0" borderId="0" xfId="4" applyFont="1" applyFill="1" applyAlignment="1" applyProtection="1">
      <alignment horizontal="center" vertical="center"/>
    </xf>
    <xf numFmtId="0" fontId="26" fillId="0" borderId="0" xfId="4" applyFont="1" applyFill="1" applyProtection="1"/>
    <xf numFmtId="10" fontId="27" fillId="0" borderId="6" xfId="0" applyNumberFormat="1" applyFont="1" applyBorder="1" applyAlignment="1">
      <alignment horizontal="center"/>
    </xf>
    <xf numFmtId="0" fontId="18" fillId="0" borderId="6" xfId="4" applyFont="1" applyFill="1" applyBorder="1" applyAlignment="1" applyProtection="1">
      <alignment horizontal="left"/>
    </xf>
    <xf numFmtId="0" fontId="10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10" fontId="29" fillId="0" borderId="0" xfId="0" applyNumberFormat="1" applyFont="1"/>
    <xf numFmtId="4" fontId="14" fillId="0" borderId="13" xfId="0" applyNumberFormat="1" applyFont="1" applyBorder="1" applyAlignment="1">
      <alignment horizontal="center" vertical="center" wrapText="1"/>
    </xf>
    <xf numFmtId="10" fontId="7" fillId="0" borderId="0" xfId="1" applyNumberFormat="1" applyFont="1"/>
    <xf numFmtId="0" fontId="11" fillId="2" borderId="13" xfId="0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165" fontId="30" fillId="0" borderId="6" xfId="2" applyNumberFormat="1" applyFont="1" applyBorder="1" applyAlignment="1">
      <alignment horizontal="right" vertical="center"/>
    </xf>
    <xf numFmtId="168" fontId="7" fillId="0" borderId="0" xfId="0" applyNumberFormat="1" applyFont="1"/>
    <xf numFmtId="0" fontId="18" fillId="0" borderId="6" xfId="4" applyFont="1" applyFill="1" applyBorder="1" applyAlignment="1" applyProtection="1">
      <alignment vertical="top"/>
    </xf>
    <xf numFmtId="0" fontId="18" fillId="0" borderId="6" xfId="4" applyFont="1" applyFill="1" applyBorder="1" applyAlignment="1" applyProtection="1">
      <alignment horizontal="left" vertical="top"/>
    </xf>
    <xf numFmtId="10" fontId="31" fillId="0" borderId="6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10" fontId="7" fillId="0" borderId="0" xfId="0" applyNumberFormat="1" applyFont="1"/>
    <xf numFmtId="0" fontId="17" fillId="0" borderId="6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0" fontId="12" fillId="53" borderId="3" xfId="0" applyFont="1" applyFill="1" applyBorder="1" applyAlignment="1">
      <alignment horizontal="center" vertical="center" wrapText="1"/>
    </xf>
    <xf numFmtId="0" fontId="12" fillId="53" borderId="16" xfId="0" applyFont="1" applyFill="1" applyBorder="1" applyAlignment="1">
      <alignment horizontal="center" vertical="center" wrapText="1"/>
    </xf>
    <xf numFmtId="0" fontId="12" fillId="53" borderId="0" xfId="0" applyFont="1" applyFill="1" applyAlignment="1">
      <alignment horizontal="center" vertical="center" wrapText="1"/>
    </xf>
    <xf numFmtId="0" fontId="12" fillId="53" borderId="23" xfId="0" applyFont="1" applyFill="1" applyBorder="1" applyAlignment="1">
      <alignment horizontal="center" vertical="center" wrapText="1"/>
    </xf>
    <xf numFmtId="0" fontId="9" fillId="54" borderId="6" xfId="3" applyFont="1" applyFill="1" applyBorder="1" applyAlignment="1">
      <alignment horizontal="center" vertical="center"/>
    </xf>
    <xf numFmtId="171" fontId="7" fillId="0" borderId="0" xfId="0" applyNumberFormat="1" applyFont="1"/>
    <xf numFmtId="10" fontId="3" fillId="0" borderId="0" xfId="0" applyNumberFormat="1" applyFont="1"/>
    <xf numFmtId="4" fontId="20" fillId="0" borderId="0" xfId="0" applyNumberFormat="1" applyFont="1" applyAlignment="1">
      <alignment horizontal="center" vertical="center" wrapText="1"/>
    </xf>
    <xf numFmtId="4" fontId="20" fillId="2" borderId="0" xfId="0" applyNumberFormat="1" applyFont="1" applyFill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1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0" fontId="10" fillId="0" borderId="6" xfId="1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" fontId="10" fillId="0" borderId="6" xfId="2" applyNumberFormat="1" applyFont="1" applyBorder="1" applyAlignment="1">
      <alignment horizontal="center" vertical="center"/>
    </xf>
    <xf numFmtId="165" fontId="105" fillId="0" borderId="6" xfId="2" applyNumberFormat="1" applyFont="1" applyBorder="1" applyAlignment="1">
      <alignment horizontal="center" vertical="center"/>
    </xf>
    <xf numFmtId="10" fontId="106" fillId="0" borderId="6" xfId="0" applyNumberFormat="1" applyFont="1" applyBorder="1" applyAlignment="1">
      <alignment horizontal="center"/>
    </xf>
    <xf numFmtId="0" fontId="18" fillId="0" borderId="6" xfId="4" applyFont="1" applyFill="1" applyBorder="1" applyAlignment="1" applyProtection="1">
      <alignment horizontal="center" vertical="center"/>
    </xf>
    <xf numFmtId="10" fontId="8" fillId="3" borderId="9" xfId="3" applyNumberFormat="1" applyFont="1" applyFill="1" applyBorder="1" applyAlignment="1">
      <alignment vertical="center"/>
    </xf>
    <xf numFmtId="0" fontId="12" fillId="53" borderId="3" xfId="0" applyFont="1" applyFill="1" applyBorder="1" applyAlignment="1">
      <alignment horizontal="center" vertical="center" wrapText="1"/>
    </xf>
    <xf numFmtId="0" fontId="12" fillId="53" borderId="4" xfId="0" applyFont="1" applyFill="1" applyBorder="1" applyAlignment="1">
      <alignment horizontal="center" vertical="center" wrapText="1"/>
    </xf>
    <xf numFmtId="0" fontId="12" fillId="53" borderId="5" xfId="0" applyFont="1" applyFill="1" applyBorder="1" applyAlignment="1">
      <alignment horizontal="center" vertical="center" wrapText="1"/>
    </xf>
    <xf numFmtId="0" fontId="12" fillId="53" borderId="17" xfId="0" applyFont="1" applyFill="1" applyBorder="1" applyAlignment="1">
      <alignment horizontal="center" vertical="center" wrapText="1"/>
    </xf>
    <xf numFmtId="0" fontId="12" fillId="53" borderId="18" xfId="0" applyFont="1" applyFill="1" applyBorder="1" applyAlignment="1">
      <alignment horizontal="center" vertical="center" wrapText="1"/>
    </xf>
    <xf numFmtId="0" fontId="12" fillId="53" borderId="19" xfId="0" applyFont="1" applyFill="1" applyBorder="1" applyAlignment="1">
      <alignment horizontal="center" vertical="center" wrapText="1"/>
    </xf>
    <xf numFmtId="0" fontId="12" fillId="53" borderId="20" xfId="0" applyFont="1" applyFill="1" applyBorder="1" applyAlignment="1">
      <alignment horizontal="center" vertical="center" wrapText="1"/>
    </xf>
    <xf numFmtId="0" fontId="12" fillId="53" borderId="21" xfId="0" applyFont="1" applyFill="1" applyBorder="1" applyAlignment="1">
      <alignment horizontal="center" vertical="center" wrapText="1"/>
    </xf>
    <xf numFmtId="0" fontId="12" fillId="53" borderId="22" xfId="0" applyFont="1" applyFill="1" applyBorder="1" applyAlignment="1">
      <alignment horizontal="center" vertical="center" wrapText="1"/>
    </xf>
    <xf numFmtId="0" fontId="12" fillId="53" borderId="5" xfId="0" applyFont="1" applyFill="1" applyBorder="1" applyAlignment="1">
      <alignment vertical="center" wrapText="1"/>
    </xf>
    <xf numFmtId="0" fontId="12" fillId="53" borderId="0" xfId="0" applyFont="1" applyFill="1" applyAlignment="1">
      <alignment vertical="center" wrapText="1"/>
    </xf>
    <xf numFmtId="0" fontId="12" fillId="53" borderId="24" xfId="0" applyFont="1" applyFill="1" applyBorder="1" applyAlignment="1">
      <alignment vertical="center" wrapText="1"/>
    </xf>
    <xf numFmtId="0" fontId="12" fillId="53" borderId="21" xfId="0" applyFont="1" applyFill="1" applyBorder="1" applyAlignment="1">
      <alignment vertical="center" wrapText="1"/>
    </xf>
    <xf numFmtId="0" fontId="12" fillId="53" borderId="0" xfId="0" applyFont="1" applyFill="1" applyAlignment="1">
      <alignment horizontal="center" vertical="center" wrapText="1"/>
    </xf>
    <xf numFmtId="0" fontId="12" fillId="53" borderId="24" xfId="0" applyFont="1" applyFill="1" applyBorder="1" applyAlignment="1">
      <alignment horizontal="center" vertical="center" wrapText="1"/>
    </xf>
    <xf numFmtId="0" fontId="9" fillId="54" borderId="7" xfId="3" applyFont="1" applyFill="1" applyBorder="1" applyAlignment="1">
      <alignment horizontal="center" vertical="center" wrapText="1"/>
    </xf>
    <xf numFmtId="0" fontId="9" fillId="54" borderId="8" xfId="3" applyFont="1" applyFill="1" applyBorder="1" applyAlignment="1">
      <alignment horizontal="center" vertical="center" wrapText="1"/>
    </xf>
    <xf numFmtId="0" fontId="9" fillId="54" borderId="9" xfId="3" applyFont="1" applyFill="1" applyBorder="1" applyAlignment="1">
      <alignment horizontal="center" vertical="center"/>
    </xf>
    <xf numFmtId="0" fontId="9" fillId="54" borderId="10" xfId="3" applyFont="1" applyFill="1" applyBorder="1" applyAlignment="1">
      <alignment horizontal="center" vertical="center"/>
    </xf>
    <xf numFmtId="0" fontId="9" fillId="54" borderId="2" xfId="3" applyFont="1" applyFill="1" applyBorder="1" applyAlignment="1">
      <alignment horizontal="center" vertical="center" wrapText="1"/>
    </xf>
    <xf numFmtId="0" fontId="9" fillId="54" borderId="11" xfId="3" applyFont="1" applyFill="1" applyBorder="1" applyAlignment="1">
      <alignment horizontal="center" vertical="center" wrapText="1"/>
    </xf>
    <xf numFmtId="0" fontId="9" fillId="54" borderId="0" xfId="0" applyFont="1" applyFill="1" applyAlignment="1">
      <alignment horizontal="center" vertical="center"/>
    </xf>
    <xf numFmtId="0" fontId="9" fillId="54" borderId="11" xfId="0" applyFont="1" applyFill="1" applyBorder="1" applyAlignment="1">
      <alignment horizontal="center" vertical="center"/>
    </xf>
    <xf numFmtId="0" fontId="25" fillId="0" borderId="0" xfId="4" applyFont="1" applyFill="1" applyAlignment="1" applyProtection="1">
      <alignment horizontal="center" vertical="center" wrapText="1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5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 wrapText="1"/>
    </xf>
    <xf numFmtId="0" fontId="24" fillId="0" borderId="0" xfId="4" applyFont="1" applyFill="1" applyAlignment="1" applyProtection="1">
      <alignment horizontal="center" vertical="center" wrapText="1"/>
    </xf>
    <xf numFmtId="0" fontId="17" fillId="0" borderId="27" xfId="4" applyFont="1" applyFill="1" applyBorder="1" applyAlignment="1" applyProtection="1">
      <alignment horizontal="center" vertical="center" wrapText="1"/>
    </xf>
    <xf numFmtId="0" fontId="17" fillId="0" borderId="28" xfId="4" applyFont="1" applyFill="1" applyBorder="1" applyAlignment="1" applyProtection="1">
      <alignment horizontal="center" vertical="center" wrapText="1"/>
    </xf>
    <xf numFmtId="0" fontId="17" fillId="0" borderId="25" xfId="4" applyFont="1" applyFill="1" applyBorder="1" applyAlignment="1" applyProtection="1">
      <alignment horizontal="center" vertical="center"/>
    </xf>
    <xf numFmtId="0" fontId="17" fillId="0" borderId="26" xfId="4" applyFont="1" applyFill="1" applyBorder="1" applyAlignment="1" applyProtection="1">
      <alignment horizontal="center" vertical="center"/>
    </xf>
  </cellXfs>
  <cellStyles count="569">
    <cellStyle name="20% - Accent1" xfId="6" xr:uid="{00000000-0005-0000-0000-000000000000}"/>
    <cellStyle name="20% - Accent1 2" xfId="7" xr:uid="{00000000-0005-0000-0000-000001000000}"/>
    <cellStyle name="20% - Accent1 2 2" xfId="8" xr:uid="{00000000-0005-0000-0000-000002000000}"/>
    <cellStyle name="20% - Accent2" xfId="9" xr:uid="{00000000-0005-0000-0000-000003000000}"/>
    <cellStyle name="20% - Accent2 2" xfId="10" xr:uid="{00000000-0005-0000-0000-000004000000}"/>
    <cellStyle name="20% - Accent2 2 2" xfId="11" xr:uid="{00000000-0005-0000-0000-000005000000}"/>
    <cellStyle name="20% - Accent3" xfId="12" xr:uid="{00000000-0005-0000-0000-000006000000}"/>
    <cellStyle name="20% - Accent3 2" xfId="13" xr:uid="{00000000-0005-0000-0000-000007000000}"/>
    <cellStyle name="20% - Accent3 2 2" xfId="14" xr:uid="{00000000-0005-0000-0000-000008000000}"/>
    <cellStyle name="20% - Accent4" xfId="15" xr:uid="{00000000-0005-0000-0000-000009000000}"/>
    <cellStyle name="20% - Accent4 2" xfId="16" xr:uid="{00000000-0005-0000-0000-00000A000000}"/>
    <cellStyle name="20% - Accent4 2 2" xfId="17" xr:uid="{00000000-0005-0000-0000-00000B000000}"/>
    <cellStyle name="20% - Accent5" xfId="18" xr:uid="{00000000-0005-0000-0000-00000C000000}"/>
    <cellStyle name="20% - Accent5 2" xfId="19" xr:uid="{00000000-0005-0000-0000-00000D000000}"/>
    <cellStyle name="20% - Accent5 2 2" xfId="20" xr:uid="{00000000-0005-0000-0000-00000E000000}"/>
    <cellStyle name="20% - Accent6" xfId="21" xr:uid="{00000000-0005-0000-0000-00000F000000}"/>
    <cellStyle name="20% - Accent6 2" xfId="22" xr:uid="{00000000-0005-0000-0000-000010000000}"/>
    <cellStyle name="20% - Accent6 2 2" xfId="23" xr:uid="{00000000-0005-0000-0000-000011000000}"/>
    <cellStyle name="20% - Ênfase1 2" xfId="24" xr:uid="{00000000-0005-0000-0000-000012000000}"/>
    <cellStyle name="20% - Ênfase1 2 2" xfId="25" xr:uid="{00000000-0005-0000-0000-000013000000}"/>
    <cellStyle name="20% - Ênfase1 3" xfId="26" xr:uid="{00000000-0005-0000-0000-000014000000}"/>
    <cellStyle name="20% - Ênfase1 3 2" xfId="27" xr:uid="{00000000-0005-0000-0000-000015000000}"/>
    <cellStyle name="20% - Ênfase2 2" xfId="28" xr:uid="{00000000-0005-0000-0000-000016000000}"/>
    <cellStyle name="20% - Ênfase2 2 2" xfId="29" xr:uid="{00000000-0005-0000-0000-000017000000}"/>
    <cellStyle name="20% - Ênfase2 3" xfId="30" xr:uid="{00000000-0005-0000-0000-000018000000}"/>
    <cellStyle name="20% - Ênfase2 3 2" xfId="31" xr:uid="{00000000-0005-0000-0000-000019000000}"/>
    <cellStyle name="20% - Ênfase3 2" xfId="32" xr:uid="{00000000-0005-0000-0000-00001A000000}"/>
    <cellStyle name="20% - Ênfase3 2 2" xfId="33" xr:uid="{00000000-0005-0000-0000-00001B000000}"/>
    <cellStyle name="20% - Ênfase3 3" xfId="34" xr:uid="{00000000-0005-0000-0000-00001C000000}"/>
    <cellStyle name="20% - Ênfase3 3 2" xfId="35" xr:uid="{00000000-0005-0000-0000-00001D000000}"/>
    <cellStyle name="20% - Ênfase4 2" xfId="36" xr:uid="{00000000-0005-0000-0000-00001E000000}"/>
    <cellStyle name="20% - Ênfase4 2 2" xfId="37" xr:uid="{00000000-0005-0000-0000-00001F000000}"/>
    <cellStyle name="20% - Ênfase4 3" xfId="38" xr:uid="{00000000-0005-0000-0000-000020000000}"/>
    <cellStyle name="20% - Ênfase4 3 2" xfId="39" xr:uid="{00000000-0005-0000-0000-000021000000}"/>
    <cellStyle name="20% - Ênfase5 2" xfId="40" xr:uid="{00000000-0005-0000-0000-000022000000}"/>
    <cellStyle name="20% - Ênfase5 2 2" xfId="41" xr:uid="{00000000-0005-0000-0000-000023000000}"/>
    <cellStyle name="20% - Ênfase5 3" xfId="42" xr:uid="{00000000-0005-0000-0000-000024000000}"/>
    <cellStyle name="20% - Ênfase5 3 2" xfId="43" xr:uid="{00000000-0005-0000-0000-000025000000}"/>
    <cellStyle name="20% - Ênfase6 2" xfId="44" xr:uid="{00000000-0005-0000-0000-000026000000}"/>
    <cellStyle name="20% - Ênfase6 2 2" xfId="45" xr:uid="{00000000-0005-0000-0000-000027000000}"/>
    <cellStyle name="20% - Ênfase6 3" xfId="46" xr:uid="{00000000-0005-0000-0000-000028000000}"/>
    <cellStyle name="20% - Ênfase6 3 2" xfId="47" xr:uid="{00000000-0005-0000-0000-000029000000}"/>
    <cellStyle name="40% - Accent1" xfId="48" xr:uid="{00000000-0005-0000-0000-00002A000000}"/>
    <cellStyle name="40% - Accent1 2" xfId="49" xr:uid="{00000000-0005-0000-0000-00002B000000}"/>
    <cellStyle name="40% - Accent1 2 2" xfId="50" xr:uid="{00000000-0005-0000-0000-00002C000000}"/>
    <cellStyle name="40% - Accent2" xfId="51" xr:uid="{00000000-0005-0000-0000-00002D000000}"/>
    <cellStyle name="40% - Accent2 2" xfId="52" xr:uid="{00000000-0005-0000-0000-00002E000000}"/>
    <cellStyle name="40% - Accent2 2 2" xfId="53" xr:uid="{00000000-0005-0000-0000-00002F000000}"/>
    <cellStyle name="40% - Accent3" xfId="54" xr:uid="{00000000-0005-0000-0000-000030000000}"/>
    <cellStyle name="40% - Accent3 2" xfId="55" xr:uid="{00000000-0005-0000-0000-000031000000}"/>
    <cellStyle name="40% - Accent3 2 2" xfId="56" xr:uid="{00000000-0005-0000-0000-000032000000}"/>
    <cellStyle name="40% - Accent4" xfId="57" xr:uid="{00000000-0005-0000-0000-000033000000}"/>
    <cellStyle name="40% - Accent4 2" xfId="58" xr:uid="{00000000-0005-0000-0000-000034000000}"/>
    <cellStyle name="40% - Accent4 2 2" xfId="59" xr:uid="{00000000-0005-0000-0000-000035000000}"/>
    <cellStyle name="40% - Accent5" xfId="60" xr:uid="{00000000-0005-0000-0000-000036000000}"/>
    <cellStyle name="40% - Accent5 2" xfId="61" xr:uid="{00000000-0005-0000-0000-000037000000}"/>
    <cellStyle name="40% - Accent5 2 2" xfId="62" xr:uid="{00000000-0005-0000-0000-000038000000}"/>
    <cellStyle name="40% - Accent6" xfId="63" xr:uid="{00000000-0005-0000-0000-000039000000}"/>
    <cellStyle name="40% - Accent6 2" xfId="64" xr:uid="{00000000-0005-0000-0000-00003A000000}"/>
    <cellStyle name="40% - Accent6 2 2" xfId="65" xr:uid="{00000000-0005-0000-0000-00003B000000}"/>
    <cellStyle name="40% - Ênfase1 2" xfId="66" xr:uid="{00000000-0005-0000-0000-00003C000000}"/>
    <cellStyle name="40% - Ênfase1 2 2" xfId="67" xr:uid="{00000000-0005-0000-0000-00003D000000}"/>
    <cellStyle name="40% - Ênfase1 3" xfId="68" xr:uid="{00000000-0005-0000-0000-00003E000000}"/>
    <cellStyle name="40% - Ênfase1 3 2" xfId="69" xr:uid="{00000000-0005-0000-0000-00003F000000}"/>
    <cellStyle name="40% - Ênfase2 2" xfId="70" xr:uid="{00000000-0005-0000-0000-000040000000}"/>
    <cellStyle name="40% - Ênfase2 2 2" xfId="71" xr:uid="{00000000-0005-0000-0000-000041000000}"/>
    <cellStyle name="40% - Ênfase2 3" xfId="72" xr:uid="{00000000-0005-0000-0000-000042000000}"/>
    <cellStyle name="40% - Ênfase2 3 2" xfId="73" xr:uid="{00000000-0005-0000-0000-000043000000}"/>
    <cellStyle name="40% - Ênfase3 2" xfId="74" xr:uid="{00000000-0005-0000-0000-000044000000}"/>
    <cellStyle name="40% - Ênfase3 2 2" xfId="75" xr:uid="{00000000-0005-0000-0000-000045000000}"/>
    <cellStyle name="40% - Ênfase3 3" xfId="76" xr:uid="{00000000-0005-0000-0000-000046000000}"/>
    <cellStyle name="40% - Ênfase3 3 2" xfId="77" xr:uid="{00000000-0005-0000-0000-000047000000}"/>
    <cellStyle name="40% - Ênfase4 2" xfId="78" xr:uid="{00000000-0005-0000-0000-000048000000}"/>
    <cellStyle name="40% - Ênfase4 2 2" xfId="79" xr:uid="{00000000-0005-0000-0000-000049000000}"/>
    <cellStyle name="40% - Ênfase4 3" xfId="80" xr:uid="{00000000-0005-0000-0000-00004A000000}"/>
    <cellStyle name="40% - Ênfase4 3 2" xfId="81" xr:uid="{00000000-0005-0000-0000-00004B000000}"/>
    <cellStyle name="40% - Ênfase5 2" xfId="82" xr:uid="{00000000-0005-0000-0000-00004C000000}"/>
    <cellStyle name="40% - Ênfase5 2 2" xfId="83" xr:uid="{00000000-0005-0000-0000-00004D000000}"/>
    <cellStyle name="40% - Ênfase5 3" xfId="84" xr:uid="{00000000-0005-0000-0000-00004E000000}"/>
    <cellStyle name="40% - Ênfase5 3 2" xfId="85" xr:uid="{00000000-0005-0000-0000-00004F000000}"/>
    <cellStyle name="40% - Ênfase6 2" xfId="86" xr:uid="{00000000-0005-0000-0000-000050000000}"/>
    <cellStyle name="40% - Ênfase6 2 2" xfId="87" xr:uid="{00000000-0005-0000-0000-000051000000}"/>
    <cellStyle name="40% - Ênfase6 3" xfId="88" xr:uid="{00000000-0005-0000-0000-000052000000}"/>
    <cellStyle name="40% - Ênfase6 3 2" xfId="89" xr:uid="{00000000-0005-0000-0000-000053000000}"/>
    <cellStyle name="60% - Accent1" xfId="90" xr:uid="{00000000-0005-0000-0000-000054000000}"/>
    <cellStyle name="60% - Accent1 2" xfId="91" xr:uid="{00000000-0005-0000-0000-000055000000}"/>
    <cellStyle name="60% - Accent1 2 2" xfId="92" xr:uid="{00000000-0005-0000-0000-000056000000}"/>
    <cellStyle name="60% - Accent2" xfId="93" xr:uid="{00000000-0005-0000-0000-000057000000}"/>
    <cellStyle name="60% - Accent2 2" xfId="94" xr:uid="{00000000-0005-0000-0000-000058000000}"/>
    <cellStyle name="60% - Accent2 2 2" xfId="95" xr:uid="{00000000-0005-0000-0000-000059000000}"/>
    <cellStyle name="60% - Accent3" xfId="96" xr:uid="{00000000-0005-0000-0000-00005A000000}"/>
    <cellStyle name="60% - Accent3 2" xfId="97" xr:uid="{00000000-0005-0000-0000-00005B000000}"/>
    <cellStyle name="60% - Accent3 2 2" xfId="98" xr:uid="{00000000-0005-0000-0000-00005C000000}"/>
    <cellStyle name="60% - Accent4" xfId="99" xr:uid="{00000000-0005-0000-0000-00005D000000}"/>
    <cellStyle name="60% - Accent4 2" xfId="100" xr:uid="{00000000-0005-0000-0000-00005E000000}"/>
    <cellStyle name="60% - Accent4 2 2" xfId="101" xr:uid="{00000000-0005-0000-0000-00005F000000}"/>
    <cellStyle name="60% - Accent5" xfId="102" xr:uid="{00000000-0005-0000-0000-000060000000}"/>
    <cellStyle name="60% - Accent5 2" xfId="103" xr:uid="{00000000-0005-0000-0000-000061000000}"/>
    <cellStyle name="60% - Accent5 2 2" xfId="104" xr:uid="{00000000-0005-0000-0000-000062000000}"/>
    <cellStyle name="60% - Accent6" xfId="105" xr:uid="{00000000-0005-0000-0000-000063000000}"/>
    <cellStyle name="60% - Accent6 2" xfId="106" xr:uid="{00000000-0005-0000-0000-000064000000}"/>
    <cellStyle name="60% - Accent6 2 2" xfId="107" xr:uid="{00000000-0005-0000-0000-000065000000}"/>
    <cellStyle name="60% - Ênfase1 2" xfId="108" xr:uid="{00000000-0005-0000-0000-000066000000}"/>
    <cellStyle name="60% - Ênfase1 2 2" xfId="109" xr:uid="{00000000-0005-0000-0000-000067000000}"/>
    <cellStyle name="60% - Ênfase1 3" xfId="110" xr:uid="{00000000-0005-0000-0000-000068000000}"/>
    <cellStyle name="60% - Ênfase1 3 2" xfId="111" xr:uid="{00000000-0005-0000-0000-000069000000}"/>
    <cellStyle name="60% - Ênfase2 2" xfId="112" xr:uid="{00000000-0005-0000-0000-00006A000000}"/>
    <cellStyle name="60% - Ênfase2 2 2" xfId="113" xr:uid="{00000000-0005-0000-0000-00006B000000}"/>
    <cellStyle name="60% - Ênfase2 3" xfId="114" xr:uid="{00000000-0005-0000-0000-00006C000000}"/>
    <cellStyle name="60% - Ênfase2 3 2" xfId="115" xr:uid="{00000000-0005-0000-0000-00006D000000}"/>
    <cellStyle name="60% - Ênfase3 2" xfId="116" xr:uid="{00000000-0005-0000-0000-00006E000000}"/>
    <cellStyle name="60% - Ênfase3 2 2" xfId="117" xr:uid="{00000000-0005-0000-0000-00006F000000}"/>
    <cellStyle name="60% - Ênfase3 3" xfId="118" xr:uid="{00000000-0005-0000-0000-000070000000}"/>
    <cellStyle name="60% - Ênfase3 3 2" xfId="119" xr:uid="{00000000-0005-0000-0000-000071000000}"/>
    <cellStyle name="60% - Ênfase4 2" xfId="120" xr:uid="{00000000-0005-0000-0000-000072000000}"/>
    <cellStyle name="60% - Ênfase4 2 2" xfId="121" xr:uid="{00000000-0005-0000-0000-000073000000}"/>
    <cellStyle name="60% - Ênfase4 3" xfId="122" xr:uid="{00000000-0005-0000-0000-000074000000}"/>
    <cellStyle name="60% - Ênfase4 3 2" xfId="123" xr:uid="{00000000-0005-0000-0000-000075000000}"/>
    <cellStyle name="60% - Ênfase5 2" xfId="124" xr:uid="{00000000-0005-0000-0000-000076000000}"/>
    <cellStyle name="60% - Ênfase5 2 2" xfId="125" xr:uid="{00000000-0005-0000-0000-000077000000}"/>
    <cellStyle name="60% - Ênfase5 3" xfId="126" xr:uid="{00000000-0005-0000-0000-000078000000}"/>
    <cellStyle name="60% - Ênfase5 3 2" xfId="127" xr:uid="{00000000-0005-0000-0000-000079000000}"/>
    <cellStyle name="60% - Ênfase6 2" xfId="128" xr:uid="{00000000-0005-0000-0000-00007A000000}"/>
    <cellStyle name="60% - Ênfase6 2 2" xfId="129" xr:uid="{00000000-0005-0000-0000-00007B000000}"/>
    <cellStyle name="60% - Ênfase6 3" xfId="130" xr:uid="{00000000-0005-0000-0000-00007C000000}"/>
    <cellStyle name="60% - Ênfase6 3 2" xfId="131" xr:uid="{00000000-0005-0000-0000-00007D000000}"/>
    <cellStyle name="Accent" xfId="132" xr:uid="{00000000-0005-0000-0000-00007E000000}"/>
    <cellStyle name="Accent 1" xfId="133" xr:uid="{00000000-0005-0000-0000-00007F000000}"/>
    <cellStyle name="Accent 1 1" xfId="134" xr:uid="{00000000-0005-0000-0000-000080000000}"/>
    <cellStyle name="Accent 1 2" xfId="135" xr:uid="{00000000-0005-0000-0000-000081000000}"/>
    <cellStyle name="Accent 2" xfId="136" xr:uid="{00000000-0005-0000-0000-000082000000}"/>
    <cellStyle name="Accent 2 1" xfId="137" xr:uid="{00000000-0005-0000-0000-000083000000}"/>
    <cellStyle name="Accent 2 2" xfId="138" xr:uid="{00000000-0005-0000-0000-000084000000}"/>
    <cellStyle name="Accent 3" xfId="139" xr:uid="{00000000-0005-0000-0000-000085000000}"/>
    <cellStyle name="Accent 3 1" xfId="140" xr:uid="{00000000-0005-0000-0000-000086000000}"/>
    <cellStyle name="Accent 3 2" xfId="141" xr:uid="{00000000-0005-0000-0000-000087000000}"/>
    <cellStyle name="Accent 4" xfId="142" xr:uid="{00000000-0005-0000-0000-000088000000}"/>
    <cellStyle name="Accent 4 2" xfId="143" xr:uid="{00000000-0005-0000-0000-000089000000}"/>
    <cellStyle name="Accent1" xfId="144" xr:uid="{00000000-0005-0000-0000-00008A000000}"/>
    <cellStyle name="Accent1 2" xfId="145" xr:uid="{00000000-0005-0000-0000-00008B000000}"/>
    <cellStyle name="Accent1 2 2" xfId="146" xr:uid="{00000000-0005-0000-0000-00008C000000}"/>
    <cellStyle name="Accent2" xfId="147" xr:uid="{00000000-0005-0000-0000-00008D000000}"/>
    <cellStyle name="Accent2 2" xfId="148" xr:uid="{00000000-0005-0000-0000-00008E000000}"/>
    <cellStyle name="Accent2 2 2" xfId="149" xr:uid="{00000000-0005-0000-0000-00008F000000}"/>
    <cellStyle name="Accent3" xfId="150" xr:uid="{00000000-0005-0000-0000-000090000000}"/>
    <cellStyle name="Accent3 2" xfId="151" xr:uid="{00000000-0005-0000-0000-000091000000}"/>
    <cellStyle name="Accent3 2 2" xfId="152" xr:uid="{00000000-0005-0000-0000-000092000000}"/>
    <cellStyle name="Accent4" xfId="153" xr:uid="{00000000-0005-0000-0000-000093000000}"/>
    <cellStyle name="Accent4 2" xfId="154" xr:uid="{00000000-0005-0000-0000-000094000000}"/>
    <cellStyle name="Accent4 2 2" xfId="155" xr:uid="{00000000-0005-0000-0000-000095000000}"/>
    <cellStyle name="Accent5" xfId="156" xr:uid="{00000000-0005-0000-0000-000096000000}"/>
    <cellStyle name="Accent5 2" xfId="157" xr:uid="{00000000-0005-0000-0000-000097000000}"/>
    <cellStyle name="Accent5 2 2" xfId="158" xr:uid="{00000000-0005-0000-0000-000098000000}"/>
    <cellStyle name="Accent6" xfId="159" xr:uid="{00000000-0005-0000-0000-000099000000}"/>
    <cellStyle name="Accent6 2" xfId="160" xr:uid="{00000000-0005-0000-0000-00009A000000}"/>
    <cellStyle name="Accent6 2 2" xfId="161" xr:uid="{00000000-0005-0000-0000-00009B000000}"/>
    <cellStyle name="Bad" xfId="162" xr:uid="{00000000-0005-0000-0000-00009C000000}"/>
    <cellStyle name="Bad 1" xfId="163" xr:uid="{00000000-0005-0000-0000-00009D000000}"/>
    <cellStyle name="Bad 2" xfId="164" xr:uid="{00000000-0005-0000-0000-00009E000000}"/>
    <cellStyle name="Bad 2 2" xfId="165" xr:uid="{00000000-0005-0000-0000-00009F000000}"/>
    <cellStyle name="Bad 3" xfId="166" xr:uid="{00000000-0005-0000-0000-0000A0000000}"/>
    <cellStyle name="Bom 2" xfId="167" xr:uid="{00000000-0005-0000-0000-0000A1000000}"/>
    <cellStyle name="Bom 2 2" xfId="168" xr:uid="{00000000-0005-0000-0000-0000A2000000}"/>
    <cellStyle name="Bom 3" xfId="169" xr:uid="{00000000-0005-0000-0000-0000A3000000}"/>
    <cellStyle name="Bom 3 2" xfId="170" xr:uid="{00000000-0005-0000-0000-0000A4000000}"/>
    <cellStyle name="Calculation" xfId="171" xr:uid="{00000000-0005-0000-0000-0000A5000000}"/>
    <cellStyle name="Calculation 2" xfId="172" xr:uid="{00000000-0005-0000-0000-0000A6000000}"/>
    <cellStyle name="Calculation 2 2" xfId="173" xr:uid="{00000000-0005-0000-0000-0000A7000000}"/>
    <cellStyle name="Cálculo 2" xfId="174" xr:uid="{00000000-0005-0000-0000-0000A8000000}"/>
    <cellStyle name="Cálculo 2 2" xfId="175" xr:uid="{00000000-0005-0000-0000-0000A9000000}"/>
    <cellStyle name="Cálculo 3" xfId="176" xr:uid="{00000000-0005-0000-0000-0000AA000000}"/>
    <cellStyle name="Cálculo 3 2" xfId="177" xr:uid="{00000000-0005-0000-0000-0000AB000000}"/>
    <cellStyle name="Canto da tabela dinâmica" xfId="178" xr:uid="{00000000-0005-0000-0000-0000AC000000}"/>
    <cellStyle name="Canto da tabela dinâmica 2" xfId="179" xr:uid="{00000000-0005-0000-0000-0000AD000000}"/>
    <cellStyle name="Célula de Verificação 2" xfId="180" xr:uid="{00000000-0005-0000-0000-0000AE000000}"/>
    <cellStyle name="Célula de Verificação 2 2" xfId="181" xr:uid="{00000000-0005-0000-0000-0000AF000000}"/>
    <cellStyle name="Célula de Verificação 3" xfId="182" xr:uid="{00000000-0005-0000-0000-0000B0000000}"/>
    <cellStyle name="Célula de Verificação 3 2" xfId="183" xr:uid="{00000000-0005-0000-0000-0000B1000000}"/>
    <cellStyle name="Célula Vinculada 2" xfId="184" xr:uid="{00000000-0005-0000-0000-0000B2000000}"/>
    <cellStyle name="Célula Vinculada 2 2" xfId="185" xr:uid="{00000000-0005-0000-0000-0000B3000000}"/>
    <cellStyle name="Célula Vinculada 3" xfId="186" xr:uid="{00000000-0005-0000-0000-0000B4000000}"/>
    <cellStyle name="Célula Vinculada 3 2" xfId="187" xr:uid="{00000000-0005-0000-0000-0000B5000000}"/>
    <cellStyle name="Check Cell" xfId="188" xr:uid="{00000000-0005-0000-0000-0000B6000000}"/>
    <cellStyle name="Check Cell 2" xfId="189" xr:uid="{00000000-0005-0000-0000-0000B7000000}"/>
    <cellStyle name="Check Cell 2 2" xfId="190" xr:uid="{00000000-0005-0000-0000-0000B8000000}"/>
    <cellStyle name="Comma 2" xfId="191" xr:uid="{00000000-0005-0000-0000-0000B9000000}"/>
    <cellStyle name="Comma 2 2" xfId="192" xr:uid="{00000000-0005-0000-0000-0000BA000000}"/>
    <cellStyle name="Comma 2 2 2" xfId="193" xr:uid="{00000000-0005-0000-0000-0000BB000000}"/>
    <cellStyle name="Comma 2 2 2 2" xfId="194" xr:uid="{00000000-0005-0000-0000-0000BC000000}"/>
    <cellStyle name="Comma 2 2 3" xfId="195" xr:uid="{00000000-0005-0000-0000-0000BD000000}"/>
    <cellStyle name="Comma 2 2 4" xfId="196" xr:uid="{00000000-0005-0000-0000-0000BE000000}"/>
    <cellStyle name="Comma 2 2 4 2" xfId="197" xr:uid="{00000000-0005-0000-0000-0000BF000000}"/>
    <cellStyle name="Comma 2 2 5" xfId="198" xr:uid="{00000000-0005-0000-0000-0000C0000000}"/>
    <cellStyle name="Comma 2 3" xfId="199" xr:uid="{00000000-0005-0000-0000-0000C1000000}"/>
    <cellStyle name="Comma 2 4" xfId="200" xr:uid="{00000000-0005-0000-0000-0000C2000000}"/>
    <cellStyle name="Comma 2 4 2" xfId="201" xr:uid="{00000000-0005-0000-0000-0000C3000000}"/>
    <cellStyle name="Comma 2 5" xfId="202" xr:uid="{00000000-0005-0000-0000-0000C4000000}"/>
    <cellStyle name="Comma 3" xfId="203" xr:uid="{00000000-0005-0000-0000-0000C5000000}"/>
    <cellStyle name="Comma 3 2" xfId="204" xr:uid="{00000000-0005-0000-0000-0000C6000000}"/>
    <cellStyle name="Comma 3 2 2" xfId="205" xr:uid="{00000000-0005-0000-0000-0000C7000000}"/>
    <cellStyle name="Comma 3 2 2 2" xfId="206" xr:uid="{00000000-0005-0000-0000-0000C8000000}"/>
    <cellStyle name="Comma 3 2 3" xfId="207" xr:uid="{00000000-0005-0000-0000-0000C9000000}"/>
    <cellStyle name="Comma 3 2 4" xfId="208" xr:uid="{00000000-0005-0000-0000-0000CA000000}"/>
    <cellStyle name="Comma 3 2 4 2" xfId="209" xr:uid="{00000000-0005-0000-0000-0000CB000000}"/>
    <cellStyle name="Comma 3 2 5" xfId="210" xr:uid="{00000000-0005-0000-0000-0000CC000000}"/>
    <cellStyle name="Comma 3 3" xfId="211" xr:uid="{00000000-0005-0000-0000-0000CD000000}"/>
    <cellStyle name="Comma 3 4" xfId="212" xr:uid="{00000000-0005-0000-0000-0000CE000000}"/>
    <cellStyle name="Comma 3 4 2" xfId="213" xr:uid="{00000000-0005-0000-0000-0000CF000000}"/>
    <cellStyle name="Comma 3 5" xfId="214" xr:uid="{00000000-0005-0000-0000-0000D0000000}"/>
    <cellStyle name="Ênfase1 2" xfId="215" xr:uid="{00000000-0005-0000-0000-0000D1000000}"/>
    <cellStyle name="Ênfase1 2 2" xfId="216" xr:uid="{00000000-0005-0000-0000-0000D2000000}"/>
    <cellStyle name="Ênfase1 3" xfId="217" xr:uid="{00000000-0005-0000-0000-0000D3000000}"/>
    <cellStyle name="Ênfase1 3 2" xfId="218" xr:uid="{00000000-0005-0000-0000-0000D4000000}"/>
    <cellStyle name="Ênfase2 2" xfId="219" xr:uid="{00000000-0005-0000-0000-0000D5000000}"/>
    <cellStyle name="Ênfase2 2 2" xfId="220" xr:uid="{00000000-0005-0000-0000-0000D6000000}"/>
    <cellStyle name="Ênfase2 3" xfId="221" xr:uid="{00000000-0005-0000-0000-0000D7000000}"/>
    <cellStyle name="Ênfase2 3 2" xfId="222" xr:uid="{00000000-0005-0000-0000-0000D8000000}"/>
    <cellStyle name="Ênfase3 2" xfId="223" xr:uid="{00000000-0005-0000-0000-0000D9000000}"/>
    <cellStyle name="Ênfase3 2 2" xfId="224" xr:uid="{00000000-0005-0000-0000-0000DA000000}"/>
    <cellStyle name="Ênfase3 3" xfId="225" xr:uid="{00000000-0005-0000-0000-0000DB000000}"/>
    <cellStyle name="Ênfase3 3 2" xfId="226" xr:uid="{00000000-0005-0000-0000-0000DC000000}"/>
    <cellStyle name="Ênfase4 2" xfId="227" xr:uid="{00000000-0005-0000-0000-0000DD000000}"/>
    <cellStyle name="Ênfase4 2 2" xfId="228" xr:uid="{00000000-0005-0000-0000-0000DE000000}"/>
    <cellStyle name="Ênfase4 3" xfId="229" xr:uid="{00000000-0005-0000-0000-0000DF000000}"/>
    <cellStyle name="Ênfase4 3 2" xfId="230" xr:uid="{00000000-0005-0000-0000-0000E0000000}"/>
    <cellStyle name="Ênfase5 2" xfId="231" xr:uid="{00000000-0005-0000-0000-0000E1000000}"/>
    <cellStyle name="Ênfase5 2 2" xfId="232" xr:uid="{00000000-0005-0000-0000-0000E2000000}"/>
    <cellStyle name="Ênfase5 3" xfId="233" xr:uid="{00000000-0005-0000-0000-0000E3000000}"/>
    <cellStyle name="Ênfase5 3 2" xfId="234" xr:uid="{00000000-0005-0000-0000-0000E4000000}"/>
    <cellStyle name="Ênfase6 2" xfId="235" xr:uid="{00000000-0005-0000-0000-0000E5000000}"/>
    <cellStyle name="Ênfase6 2 2" xfId="236" xr:uid="{00000000-0005-0000-0000-0000E6000000}"/>
    <cellStyle name="Ênfase6 3" xfId="237" xr:uid="{00000000-0005-0000-0000-0000E7000000}"/>
    <cellStyle name="Ênfase6 3 2" xfId="238" xr:uid="{00000000-0005-0000-0000-0000E8000000}"/>
    <cellStyle name="Entrada 2" xfId="239" xr:uid="{00000000-0005-0000-0000-0000E9000000}"/>
    <cellStyle name="Entrada 2 2" xfId="240" xr:uid="{00000000-0005-0000-0000-0000EA000000}"/>
    <cellStyle name="Entrada 3" xfId="241" xr:uid="{00000000-0005-0000-0000-0000EB000000}"/>
    <cellStyle name="Entrada 3 2" xfId="242" xr:uid="{00000000-0005-0000-0000-0000EC000000}"/>
    <cellStyle name="Error" xfId="243" xr:uid="{00000000-0005-0000-0000-0000ED000000}"/>
    <cellStyle name="Error 1" xfId="244" xr:uid="{00000000-0005-0000-0000-0000EE000000}"/>
    <cellStyle name="Error 2" xfId="245" xr:uid="{00000000-0005-0000-0000-0000EF000000}"/>
    <cellStyle name="Excel_BuiltIn_Comma" xfId="246" xr:uid="{00000000-0005-0000-0000-0000F0000000}"/>
    <cellStyle name="Explanatory Text" xfId="247" xr:uid="{00000000-0005-0000-0000-0000F1000000}"/>
    <cellStyle name="Explanatory Text 2" xfId="248" xr:uid="{00000000-0005-0000-0000-0000F2000000}"/>
    <cellStyle name="Explanatory Text 2 2" xfId="249" xr:uid="{00000000-0005-0000-0000-0000F3000000}"/>
    <cellStyle name="Footnote" xfId="250" xr:uid="{00000000-0005-0000-0000-0000F4000000}"/>
    <cellStyle name="Footnote 1" xfId="251" xr:uid="{00000000-0005-0000-0000-0000F5000000}"/>
    <cellStyle name="Footnote 2" xfId="252" xr:uid="{00000000-0005-0000-0000-0000F6000000}"/>
    <cellStyle name="Good" xfId="253" xr:uid="{00000000-0005-0000-0000-0000F7000000}"/>
    <cellStyle name="Good 1" xfId="254" xr:uid="{00000000-0005-0000-0000-0000F8000000}"/>
    <cellStyle name="Good 2" xfId="255" xr:uid="{00000000-0005-0000-0000-0000F9000000}"/>
    <cellStyle name="Good 2 2" xfId="256" xr:uid="{00000000-0005-0000-0000-0000FA000000}"/>
    <cellStyle name="Good 3" xfId="257" xr:uid="{00000000-0005-0000-0000-0000FB000000}"/>
    <cellStyle name="Heading" xfId="258" xr:uid="{00000000-0005-0000-0000-0000FC000000}"/>
    <cellStyle name="Heading (user)" xfId="259" xr:uid="{00000000-0005-0000-0000-0000FD000000}"/>
    <cellStyle name="Heading (user) (user)" xfId="260" xr:uid="{00000000-0005-0000-0000-0000FE000000}"/>
    <cellStyle name="Heading (user) (user) 2" xfId="261" xr:uid="{00000000-0005-0000-0000-0000FF000000}"/>
    <cellStyle name="Heading (user) 2" xfId="262" xr:uid="{00000000-0005-0000-0000-000000010000}"/>
    <cellStyle name="Heading (user) 3" xfId="263" xr:uid="{00000000-0005-0000-0000-000001010000}"/>
    <cellStyle name="Heading (user) 4" xfId="264" xr:uid="{00000000-0005-0000-0000-000002010000}"/>
    <cellStyle name="Heading 1" xfId="265" xr:uid="{00000000-0005-0000-0000-000003010000}"/>
    <cellStyle name="Heading 1 1" xfId="266" xr:uid="{00000000-0005-0000-0000-000004010000}"/>
    <cellStyle name="Heading 1 2" xfId="267" xr:uid="{00000000-0005-0000-0000-000005010000}"/>
    <cellStyle name="Heading 1 2 2" xfId="268" xr:uid="{00000000-0005-0000-0000-000006010000}"/>
    <cellStyle name="Heading 1 3" xfId="269" xr:uid="{00000000-0005-0000-0000-000007010000}"/>
    <cellStyle name="Heading 2" xfId="270" xr:uid="{00000000-0005-0000-0000-000008010000}"/>
    <cellStyle name="Heading 2 1" xfId="271" xr:uid="{00000000-0005-0000-0000-000009010000}"/>
    <cellStyle name="Heading 2 2" xfId="272" xr:uid="{00000000-0005-0000-0000-00000A010000}"/>
    <cellStyle name="Heading 2 2 2" xfId="273" xr:uid="{00000000-0005-0000-0000-00000B010000}"/>
    <cellStyle name="Heading 2 3" xfId="274" xr:uid="{00000000-0005-0000-0000-00000C010000}"/>
    <cellStyle name="Heading 3" xfId="275" xr:uid="{00000000-0005-0000-0000-00000D010000}"/>
    <cellStyle name="Heading 3 2" xfId="276" xr:uid="{00000000-0005-0000-0000-00000E010000}"/>
    <cellStyle name="Heading 3 2 2" xfId="277" xr:uid="{00000000-0005-0000-0000-00000F010000}"/>
    <cellStyle name="Heading 3 3" xfId="278" xr:uid="{00000000-0005-0000-0000-000010010000}"/>
    <cellStyle name="Heading 4" xfId="279" xr:uid="{00000000-0005-0000-0000-000011010000}"/>
    <cellStyle name="Heading 4 2" xfId="280" xr:uid="{00000000-0005-0000-0000-000012010000}"/>
    <cellStyle name="Heading 4 2 2" xfId="281" xr:uid="{00000000-0005-0000-0000-000013010000}"/>
    <cellStyle name="Heading1" xfId="282" xr:uid="{00000000-0005-0000-0000-000014010000}"/>
    <cellStyle name="Heading1 (user)" xfId="283" xr:uid="{00000000-0005-0000-0000-000015010000}"/>
    <cellStyle name="Hyperlink" xfId="284" xr:uid="{00000000-0005-0000-0000-000016010000}"/>
    <cellStyle name="Incorreto 2" xfId="285" xr:uid="{00000000-0005-0000-0000-000017010000}"/>
    <cellStyle name="Incorreto 2 2" xfId="286" xr:uid="{00000000-0005-0000-0000-000018010000}"/>
    <cellStyle name="Input" xfId="287" xr:uid="{00000000-0005-0000-0000-000019010000}"/>
    <cellStyle name="Input 2" xfId="288" xr:uid="{00000000-0005-0000-0000-00001A010000}"/>
    <cellStyle name="Input 2 2" xfId="289" xr:uid="{00000000-0005-0000-0000-00001B010000}"/>
    <cellStyle name="Linked Cell" xfId="290" xr:uid="{00000000-0005-0000-0000-00001C010000}"/>
    <cellStyle name="Linked Cell 2" xfId="291" xr:uid="{00000000-0005-0000-0000-00001D010000}"/>
    <cellStyle name="Linked Cell 2 2" xfId="292" xr:uid="{00000000-0005-0000-0000-00001E010000}"/>
    <cellStyle name="Neutra 2" xfId="293" xr:uid="{00000000-0005-0000-0000-00001F010000}"/>
    <cellStyle name="Neutra 2 2" xfId="294" xr:uid="{00000000-0005-0000-0000-000020010000}"/>
    <cellStyle name="Neutral" xfId="295" xr:uid="{00000000-0005-0000-0000-000021010000}"/>
    <cellStyle name="Neutral 1" xfId="296" xr:uid="{00000000-0005-0000-0000-000022010000}"/>
    <cellStyle name="Neutral 2" xfId="297" xr:uid="{00000000-0005-0000-0000-000023010000}"/>
    <cellStyle name="Neutral 2 2" xfId="298" xr:uid="{00000000-0005-0000-0000-000024010000}"/>
    <cellStyle name="Neutral 3" xfId="299" xr:uid="{00000000-0005-0000-0000-000025010000}"/>
    <cellStyle name="Neutro 2" xfId="300" xr:uid="{00000000-0005-0000-0000-000026010000}"/>
    <cellStyle name="Neutro 2 2" xfId="301" xr:uid="{00000000-0005-0000-0000-000027010000}"/>
    <cellStyle name="Normal" xfId="0" builtinId="0"/>
    <cellStyle name="Normal 10" xfId="302" xr:uid="{00000000-0005-0000-0000-000029010000}"/>
    <cellStyle name="Normal 10 2" xfId="303" xr:uid="{00000000-0005-0000-0000-00002A010000}"/>
    <cellStyle name="Normal 11" xfId="304" xr:uid="{00000000-0005-0000-0000-00002B010000}"/>
    <cellStyle name="Normal 11 2" xfId="305" xr:uid="{00000000-0005-0000-0000-00002C010000}"/>
    <cellStyle name="Normal 11 2 2" xfId="306" xr:uid="{00000000-0005-0000-0000-00002D010000}"/>
    <cellStyle name="Normal 11 2 3" xfId="307" xr:uid="{00000000-0005-0000-0000-00002E010000}"/>
    <cellStyle name="Normal 11 3" xfId="308" xr:uid="{00000000-0005-0000-0000-00002F010000}"/>
    <cellStyle name="Normal 11 4" xfId="309" xr:uid="{00000000-0005-0000-0000-000030010000}"/>
    <cellStyle name="Normal 12" xfId="310" xr:uid="{00000000-0005-0000-0000-000031010000}"/>
    <cellStyle name="Normal 12 2" xfId="311" xr:uid="{00000000-0005-0000-0000-000032010000}"/>
    <cellStyle name="Normal 12 2 2" xfId="312" xr:uid="{00000000-0005-0000-0000-000033010000}"/>
    <cellStyle name="Normal 12 3" xfId="313" xr:uid="{00000000-0005-0000-0000-000034010000}"/>
    <cellStyle name="Normal 13" xfId="314" xr:uid="{00000000-0005-0000-0000-000035010000}"/>
    <cellStyle name="Normal 13 2" xfId="315" xr:uid="{00000000-0005-0000-0000-000036010000}"/>
    <cellStyle name="Normal 13 2 2" xfId="316" xr:uid="{00000000-0005-0000-0000-000037010000}"/>
    <cellStyle name="Normal 13 3" xfId="317" xr:uid="{00000000-0005-0000-0000-000038010000}"/>
    <cellStyle name="Normal 14" xfId="318" xr:uid="{00000000-0005-0000-0000-000039010000}"/>
    <cellStyle name="Normal 14 2" xfId="319" xr:uid="{00000000-0005-0000-0000-00003A010000}"/>
    <cellStyle name="Normal 15" xfId="320" xr:uid="{00000000-0005-0000-0000-00003B010000}"/>
    <cellStyle name="Normal 15 2" xfId="321" xr:uid="{00000000-0005-0000-0000-00003C010000}"/>
    <cellStyle name="Normal 15 2 2" xfId="322" xr:uid="{00000000-0005-0000-0000-00003D010000}"/>
    <cellStyle name="Normal 15 3" xfId="323" xr:uid="{00000000-0005-0000-0000-00003E010000}"/>
    <cellStyle name="Normal 16" xfId="324" xr:uid="{00000000-0005-0000-0000-00003F010000}"/>
    <cellStyle name="Normal 16 2" xfId="325" xr:uid="{00000000-0005-0000-0000-000040010000}"/>
    <cellStyle name="Normal 16 3" xfId="326" xr:uid="{00000000-0005-0000-0000-000041010000}"/>
    <cellStyle name="Normal 16 4" xfId="327" xr:uid="{00000000-0005-0000-0000-000042010000}"/>
    <cellStyle name="Normal 16 4 2" xfId="328" xr:uid="{00000000-0005-0000-0000-000043010000}"/>
    <cellStyle name="Normal 16 4 3" xfId="329" xr:uid="{00000000-0005-0000-0000-000044010000}"/>
    <cellStyle name="Normal 17" xfId="330" xr:uid="{00000000-0005-0000-0000-000045010000}"/>
    <cellStyle name="Normal 18" xfId="5" xr:uid="{00000000-0005-0000-0000-000046010000}"/>
    <cellStyle name="Normal 2" xfId="3" xr:uid="{00000000-0005-0000-0000-000047010000}"/>
    <cellStyle name="Normal 2 2" xfId="332" xr:uid="{00000000-0005-0000-0000-000048010000}"/>
    <cellStyle name="Normal 2 3" xfId="331" xr:uid="{00000000-0005-0000-0000-000049010000}"/>
    <cellStyle name="Normal 3" xfId="4" xr:uid="{00000000-0005-0000-0000-00004A010000}"/>
    <cellStyle name="Normal 3 2" xfId="334" xr:uid="{00000000-0005-0000-0000-00004B010000}"/>
    <cellStyle name="Normal 3 2 2" xfId="335" xr:uid="{00000000-0005-0000-0000-00004C010000}"/>
    <cellStyle name="Normal 3 2 2 2" xfId="336" xr:uid="{00000000-0005-0000-0000-00004D010000}"/>
    <cellStyle name="Normal 3 2 2 3" xfId="337" xr:uid="{00000000-0005-0000-0000-00004E010000}"/>
    <cellStyle name="Normal 3 2 3" xfId="338" xr:uid="{00000000-0005-0000-0000-00004F010000}"/>
    <cellStyle name="Normal 3 2 4" xfId="339" xr:uid="{00000000-0005-0000-0000-000050010000}"/>
    <cellStyle name="Normal 3 3" xfId="340" xr:uid="{00000000-0005-0000-0000-000051010000}"/>
    <cellStyle name="Normal 3 3 2" xfId="341" xr:uid="{00000000-0005-0000-0000-000052010000}"/>
    <cellStyle name="Normal 3 3 2 2" xfId="342" xr:uid="{00000000-0005-0000-0000-000053010000}"/>
    <cellStyle name="Normal 3 3 3" xfId="343" xr:uid="{00000000-0005-0000-0000-000054010000}"/>
    <cellStyle name="Normal 3 4" xfId="344" xr:uid="{00000000-0005-0000-0000-000055010000}"/>
    <cellStyle name="Normal 3 4 2" xfId="345" xr:uid="{00000000-0005-0000-0000-000056010000}"/>
    <cellStyle name="Normal 3 4 3" xfId="346" xr:uid="{00000000-0005-0000-0000-000057010000}"/>
    <cellStyle name="Normal 3 5" xfId="347" xr:uid="{00000000-0005-0000-0000-000058010000}"/>
    <cellStyle name="Normal 3 5 2" xfId="348" xr:uid="{00000000-0005-0000-0000-000059010000}"/>
    <cellStyle name="Normal 3 5 3" xfId="349" xr:uid="{00000000-0005-0000-0000-00005A010000}"/>
    <cellStyle name="Normal 3 6" xfId="350" xr:uid="{00000000-0005-0000-0000-00005B010000}"/>
    <cellStyle name="Normal 3 7" xfId="351" xr:uid="{00000000-0005-0000-0000-00005C010000}"/>
    <cellStyle name="Normal 3 8" xfId="333" xr:uid="{00000000-0005-0000-0000-00005D010000}"/>
    <cellStyle name="Normal 4" xfId="352" xr:uid="{00000000-0005-0000-0000-00005E010000}"/>
    <cellStyle name="Normal 4 2" xfId="353" xr:uid="{00000000-0005-0000-0000-00005F010000}"/>
    <cellStyle name="Normal 4 2 2" xfId="354" xr:uid="{00000000-0005-0000-0000-000060010000}"/>
    <cellStyle name="Normal 4 2 3" xfId="355" xr:uid="{00000000-0005-0000-0000-000061010000}"/>
    <cellStyle name="Normal 4 3" xfId="356" xr:uid="{00000000-0005-0000-0000-000062010000}"/>
    <cellStyle name="Normal 4 4" xfId="357" xr:uid="{00000000-0005-0000-0000-000063010000}"/>
    <cellStyle name="Normal 5" xfId="358" xr:uid="{00000000-0005-0000-0000-000064010000}"/>
    <cellStyle name="Normal 5 2" xfId="359" xr:uid="{00000000-0005-0000-0000-000065010000}"/>
    <cellStyle name="Normal 5 2 2" xfId="360" xr:uid="{00000000-0005-0000-0000-000066010000}"/>
    <cellStyle name="Normal 5 2 2 2" xfId="361" xr:uid="{00000000-0005-0000-0000-000067010000}"/>
    <cellStyle name="Normal 5 2 2 2 2" xfId="362" xr:uid="{00000000-0005-0000-0000-000068010000}"/>
    <cellStyle name="Normal 5 2 2 2 2 2" xfId="363" xr:uid="{00000000-0005-0000-0000-000069010000}"/>
    <cellStyle name="Normal 5 2 2 2 3" xfId="364" xr:uid="{00000000-0005-0000-0000-00006A010000}"/>
    <cellStyle name="Normal 5 2 2 3" xfId="365" xr:uid="{00000000-0005-0000-0000-00006B010000}"/>
    <cellStyle name="Normal 5 2 2 3 2" xfId="366" xr:uid="{00000000-0005-0000-0000-00006C010000}"/>
    <cellStyle name="Normal 5 2 2 4" xfId="367" xr:uid="{00000000-0005-0000-0000-00006D010000}"/>
    <cellStyle name="Normal 5 2 3" xfId="368" xr:uid="{00000000-0005-0000-0000-00006E010000}"/>
    <cellStyle name="Normal 5 2 3 2" xfId="369" xr:uid="{00000000-0005-0000-0000-00006F010000}"/>
    <cellStyle name="Normal 5 2 3 2 2" xfId="370" xr:uid="{00000000-0005-0000-0000-000070010000}"/>
    <cellStyle name="Normal 5 2 3 3" xfId="371" xr:uid="{00000000-0005-0000-0000-000071010000}"/>
    <cellStyle name="Normal 5 2 4" xfId="372" xr:uid="{00000000-0005-0000-0000-000072010000}"/>
    <cellStyle name="Normal 5 2 4 2" xfId="373" xr:uid="{00000000-0005-0000-0000-000073010000}"/>
    <cellStyle name="Normal 5 2 5" xfId="374" xr:uid="{00000000-0005-0000-0000-000074010000}"/>
    <cellStyle name="Normal 5 3" xfId="375" xr:uid="{00000000-0005-0000-0000-000075010000}"/>
    <cellStyle name="Normal 5 3 2" xfId="376" xr:uid="{00000000-0005-0000-0000-000076010000}"/>
    <cellStyle name="Normal 5 3 2 2" xfId="377" xr:uid="{00000000-0005-0000-0000-000077010000}"/>
    <cellStyle name="Normal 5 3 2 2 2" xfId="378" xr:uid="{00000000-0005-0000-0000-000078010000}"/>
    <cellStyle name="Normal 5 3 2 3" xfId="379" xr:uid="{00000000-0005-0000-0000-000079010000}"/>
    <cellStyle name="Normal 5 3 3" xfId="380" xr:uid="{00000000-0005-0000-0000-00007A010000}"/>
    <cellStyle name="Normal 5 3 3 2" xfId="381" xr:uid="{00000000-0005-0000-0000-00007B010000}"/>
    <cellStyle name="Normal 5 3 4" xfId="382" xr:uid="{00000000-0005-0000-0000-00007C010000}"/>
    <cellStyle name="Normal 5 4" xfId="383" xr:uid="{00000000-0005-0000-0000-00007D010000}"/>
    <cellStyle name="Normal 5 4 2" xfId="384" xr:uid="{00000000-0005-0000-0000-00007E010000}"/>
    <cellStyle name="Normal 5 4 2 2" xfId="385" xr:uid="{00000000-0005-0000-0000-00007F010000}"/>
    <cellStyle name="Normal 5 4 3" xfId="386" xr:uid="{00000000-0005-0000-0000-000080010000}"/>
    <cellStyle name="Normal 5 5" xfId="387" xr:uid="{00000000-0005-0000-0000-000081010000}"/>
    <cellStyle name="Normal 5 5 2" xfId="388" xr:uid="{00000000-0005-0000-0000-000082010000}"/>
    <cellStyle name="Normal 5 5 2 2" xfId="389" xr:uid="{00000000-0005-0000-0000-000083010000}"/>
    <cellStyle name="Normal 5 5 3" xfId="390" xr:uid="{00000000-0005-0000-0000-000084010000}"/>
    <cellStyle name="Normal 5 6" xfId="391" xr:uid="{00000000-0005-0000-0000-000085010000}"/>
    <cellStyle name="Normal 5 6 2" xfId="392" xr:uid="{00000000-0005-0000-0000-000086010000}"/>
    <cellStyle name="Normal 5 7" xfId="393" xr:uid="{00000000-0005-0000-0000-000087010000}"/>
    <cellStyle name="Normal 6" xfId="394" xr:uid="{00000000-0005-0000-0000-000088010000}"/>
    <cellStyle name="Normal 6 2" xfId="395" xr:uid="{00000000-0005-0000-0000-000089010000}"/>
    <cellStyle name="Normal 6 2 2" xfId="396" xr:uid="{00000000-0005-0000-0000-00008A010000}"/>
    <cellStyle name="Normal 6 2 2 2" xfId="397" xr:uid="{00000000-0005-0000-0000-00008B010000}"/>
    <cellStyle name="Normal 6 2 2 2 2" xfId="398" xr:uid="{00000000-0005-0000-0000-00008C010000}"/>
    <cellStyle name="Normal 6 2 2 3" xfId="399" xr:uid="{00000000-0005-0000-0000-00008D010000}"/>
    <cellStyle name="Normal 6 2 3" xfId="400" xr:uid="{00000000-0005-0000-0000-00008E010000}"/>
    <cellStyle name="Normal 6 2 3 2" xfId="401" xr:uid="{00000000-0005-0000-0000-00008F010000}"/>
    <cellStyle name="Normal 6 2 4" xfId="402" xr:uid="{00000000-0005-0000-0000-000090010000}"/>
    <cellStyle name="Normal 6 3" xfId="403" xr:uid="{00000000-0005-0000-0000-000091010000}"/>
    <cellStyle name="Normal 6 3 2" xfId="404" xr:uid="{00000000-0005-0000-0000-000092010000}"/>
    <cellStyle name="Normal 6 3 2 2" xfId="405" xr:uid="{00000000-0005-0000-0000-000093010000}"/>
    <cellStyle name="Normal 6 3 3" xfId="406" xr:uid="{00000000-0005-0000-0000-000094010000}"/>
    <cellStyle name="Normal 6 4" xfId="407" xr:uid="{00000000-0005-0000-0000-000095010000}"/>
    <cellStyle name="Normal 6 4 2" xfId="408" xr:uid="{00000000-0005-0000-0000-000096010000}"/>
    <cellStyle name="Normal 6 5" xfId="409" xr:uid="{00000000-0005-0000-0000-000097010000}"/>
    <cellStyle name="Normal 7" xfId="410" xr:uid="{00000000-0005-0000-0000-000098010000}"/>
    <cellStyle name="Normal 7 2" xfId="411" xr:uid="{00000000-0005-0000-0000-000099010000}"/>
    <cellStyle name="Normal 7 2 2" xfId="412" xr:uid="{00000000-0005-0000-0000-00009A010000}"/>
    <cellStyle name="Normal 7 2 3" xfId="413" xr:uid="{00000000-0005-0000-0000-00009B010000}"/>
    <cellStyle name="Normal 7 3" xfId="414" xr:uid="{00000000-0005-0000-0000-00009C010000}"/>
    <cellStyle name="Normal 7 4" xfId="415" xr:uid="{00000000-0005-0000-0000-00009D010000}"/>
    <cellStyle name="Normal 8" xfId="416" xr:uid="{00000000-0005-0000-0000-00009E010000}"/>
    <cellStyle name="Normal 8 2" xfId="417" xr:uid="{00000000-0005-0000-0000-00009F010000}"/>
    <cellStyle name="Normal 8 2 2" xfId="418" xr:uid="{00000000-0005-0000-0000-0000A0010000}"/>
    <cellStyle name="Normal 8 2 2 2" xfId="419" xr:uid="{00000000-0005-0000-0000-0000A1010000}"/>
    <cellStyle name="Normal 8 2 3" xfId="420" xr:uid="{00000000-0005-0000-0000-0000A2010000}"/>
    <cellStyle name="Normal 8 3" xfId="421" xr:uid="{00000000-0005-0000-0000-0000A3010000}"/>
    <cellStyle name="Normal 8 3 2" xfId="422" xr:uid="{00000000-0005-0000-0000-0000A4010000}"/>
    <cellStyle name="Normal 8 4" xfId="423" xr:uid="{00000000-0005-0000-0000-0000A5010000}"/>
    <cellStyle name="Normal 9" xfId="424" xr:uid="{00000000-0005-0000-0000-0000A6010000}"/>
    <cellStyle name="Normal 9 2" xfId="425" xr:uid="{00000000-0005-0000-0000-0000A7010000}"/>
    <cellStyle name="Normal 9 2 2" xfId="426" xr:uid="{00000000-0005-0000-0000-0000A8010000}"/>
    <cellStyle name="Normal 9 3" xfId="427" xr:uid="{00000000-0005-0000-0000-0000A9010000}"/>
    <cellStyle name="Nota 2" xfId="428" xr:uid="{00000000-0005-0000-0000-0000AA010000}"/>
    <cellStyle name="Nota 2 2" xfId="429" xr:uid="{00000000-0005-0000-0000-0000AB010000}"/>
    <cellStyle name="Nota 3" xfId="430" xr:uid="{00000000-0005-0000-0000-0000AC010000}"/>
    <cellStyle name="Nota 3 2" xfId="431" xr:uid="{00000000-0005-0000-0000-0000AD010000}"/>
    <cellStyle name="Note" xfId="432" xr:uid="{00000000-0005-0000-0000-0000AE010000}"/>
    <cellStyle name="Note 1" xfId="433" xr:uid="{00000000-0005-0000-0000-0000AF010000}"/>
    <cellStyle name="Note 2" xfId="434" xr:uid="{00000000-0005-0000-0000-0000B0010000}"/>
    <cellStyle name="Note 2 2" xfId="435" xr:uid="{00000000-0005-0000-0000-0000B1010000}"/>
    <cellStyle name="Note 3" xfId="436" xr:uid="{00000000-0005-0000-0000-0000B2010000}"/>
    <cellStyle name="Output" xfId="437" xr:uid="{00000000-0005-0000-0000-0000B3010000}"/>
    <cellStyle name="Output 2" xfId="438" xr:uid="{00000000-0005-0000-0000-0000B4010000}"/>
    <cellStyle name="Output 2 2" xfId="439" xr:uid="{00000000-0005-0000-0000-0000B5010000}"/>
    <cellStyle name="Percent 2" xfId="440" xr:uid="{00000000-0005-0000-0000-0000B6010000}"/>
    <cellStyle name="Percent 2 2" xfId="441" xr:uid="{00000000-0005-0000-0000-0000B7010000}"/>
    <cellStyle name="Percent 2 3" xfId="442" xr:uid="{00000000-0005-0000-0000-0000B8010000}"/>
    <cellStyle name="Percent 3" xfId="443" xr:uid="{00000000-0005-0000-0000-0000B9010000}"/>
    <cellStyle name="Percent 3 2" xfId="444" xr:uid="{00000000-0005-0000-0000-0000BA010000}"/>
    <cellStyle name="Percent 3 3" xfId="445" xr:uid="{00000000-0005-0000-0000-0000BB010000}"/>
    <cellStyle name="Pivot Table Corner" xfId="446" xr:uid="{00000000-0005-0000-0000-0000BC010000}"/>
    <cellStyle name="Pivot Table Value" xfId="447" xr:uid="{00000000-0005-0000-0000-0000BD010000}"/>
    <cellStyle name="Porcentagem" xfId="1" builtinId="5"/>
    <cellStyle name="Porcentagem 2" xfId="448" xr:uid="{00000000-0005-0000-0000-0000BF010000}"/>
    <cellStyle name="Porcentagem 2 2" xfId="449" xr:uid="{00000000-0005-0000-0000-0000C0010000}"/>
    <cellStyle name="Porcentagem 3" xfId="450" xr:uid="{00000000-0005-0000-0000-0000C1010000}"/>
    <cellStyle name="Porcentagem 3 2" xfId="451" xr:uid="{00000000-0005-0000-0000-0000C2010000}"/>
    <cellStyle name="Porcentagem 3 2 2" xfId="452" xr:uid="{00000000-0005-0000-0000-0000C3010000}"/>
    <cellStyle name="Porcentagem 3 2 3" xfId="453" xr:uid="{00000000-0005-0000-0000-0000C4010000}"/>
    <cellStyle name="Porcentagem 3 3" xfId="454" xr:uid="{00000000-0005-0000-0000-0000C5010000}"/>
    <cellStyle name="Porcentagem 3 4" xfId="455" xr:uid="{00000000-0005-0000-0000-0000C6010000}"/>
    <cellStyle name="Porcentagem 4" xfId="456" xr:uid="{00000000-0005-0000-0000-0000C7010000}"/>
    <cellStyle name="Porcentagem 4 2" xfId="457" xr:uid="{00000000-0005-0000-0000-0000C8010000}"/>
    <cellStyle name="Porcentagem 4 2 2" xfId="458" xr:uid="{00000000-0005-0000-0000-0000C9010000}"/>
    <cellStyle name="Porcentagem 4 2 2 2" xfId="459" xr:uid="{00000000-0005-0000-0000-0000CA010000}"/>
    <cellStyle name="Porcentagem 4 2 3" xfId="460" xr:uid="{00000000-0005-0000-0000-0000CB010000}"/>
    <cellStyle name="Porcentagem 4 3" xfId="461" xr:uid="{00000000-0005-0000-0000-0000CC010000}"/>
    <cellStyle name="Porcentagem 4 3 2" xfId="462" xr:uid="{00000000-0005-0000-0000-0000CD010000}"/>
    <cellStyle name="Porcentagem 4 4" xfId="463" xr:uid="{00000000-0005-0000-0000-0000CE010000}"/>
    <cellStyle name="Porcentagem 5" xfId="464" xr:uid="{00000000-0005-0000-0000-0000CF010000}"/>
    <cellStyle name="Porcentagem 5 2" xfId="465" xr:uid="{00000000-0005-0000-0000-0000D0010000}"/>
    <cellStyle name="Porcentagem 5 3" xfId="466" xr:uid="{00000000-0005-0000-0000-0000D1010000}"/>
    <cellStyle name="Result" xfId="467" xr:uid="{00000000-0005-0000-0000-0000D2010000}"/>
    <cellStyle name="Result (user)" xfId="468" xr:uid="{00000000-0005-0000-0000-0000D3010000}"/>
    <cellStyle name="Result2" xfId="469" xr:uid="{00000000-0005-0000-0000-0000D4010000}"/>
    <cellStyle name="Result2 (user)" xfId="470" xr:uid="{00000000-0005-0000-0000-0000D5010000}"/>
    <cellStyle name="Ruim 2" xfId="471" xr:uid="{00000000-0005-0000-0000-0000D6010000}"/>
    <cellStyle name="Ruim 2 2" xfId="472" xr:uid="{00000000-0005-0000-0000-0000D7010000}"/>
    <cellStyle name="Saída 2" xfId="473" xr:uid="{00000000-0005-0000-0000-0000D8010000}"/>
    <cellStyle name="Saída 2 2" xfId="474" xr:uid="{00000000-0005-0000-0000-0000D9010000}"/>
    <cellStyle name="Saída 3" xfId="475" xr:uid="{00000000-0005-0000-0000-0000DA010000}"/>
    <cellStyle name="Saída 3 2" xfId="476" xr:uid="{00000000-0005-0000-0000-0000DB010000}"/>
    <cellStyle name="Status" xfId="477" xr:uid="{00000000-0005-0000-0000-0000DC010000}"/>
    <cellStyle name="Status 1" xfId="478" xr:uid="{00000000-0005-0000-0000-0000DD010000}"/>
    <cellStyle name="Status 2" xfId="479" xr:uid="{00000000-0005-0000-0000-0000DE010000}"/>
    <cellStyle name="Text" xfId="480" xr:uid="{00000000-0005-0000-0000-0000DF010000}"/>
    <cellStyle name="Text 1" xfId="481" xr:uid="{00000000-0005-0000-0000-0000E0010000}"/>
    <cellStyle name="Text 2" xfId="482" xr:uid="{00000000-0005-0000-0000-0000E1010000}"/>
    <cellStyle name="Texto de Aviso 2" xfId="483" xr:uid="{00000000-0005-0000-0000-0000E2010000}"/>
    <cellStyle name="Texto de Aviso 2 2" xfId="484" xr:uid="{00000000-0005-0000-0000-0000E3010000}"/>
    <cellStyle name="Texto de Aviso 3" xfId="485" xr:uid="{00000000-0005-0000-0000-0000E4010000}"/>
    <cellStyle name="Texto de Aviso 3 2" xfId="486" xr:uid="{00000000-0005-0000-0000-0000E5010000}"/>
    <cellStyle name="Texto Explicativo 2" xfId="487" xr:uid="{00000000-0005-0000-0000-0000E6010000}"/>
    <cellStyle name="Texto Explicativo 2 2" xfId="488" xr:uid="{00000000-0005-0000-0000-0000E7010000}"/>
    <cellStyle name="Texto Explicativo 3" xfId="489" xr:uid="{00000000-0005-0000-0000-0000E8010000}"/>
    <cellStyle name="Texto Explicativo 3 2" xfId="490" xr:uid="{00000000-0005-0000-0000-0000E9010000}"/>
    <cellStyle name="Title" xfId="491" xr:uid="{00000000-0005-0000-0000-0000EA010000}"/>
    <cellStyle name="Title 2" xfId="492" xr:uid="{00000000-0005-0000-0000-0000EB010000}"/>
    <cellStyle name="Title 2 2" xfId="493" xr:uid="{00000000-0005-0000-0000-0000EC010000}"/>
    <cellStyle name="Título 1 2" xfId="494" xr:uid="{00000000-0005-0000-0000-0000ED010000}"/>
    <cellStyle name="Título 1 2 2" xfId="495" xr:uid="{00000000-0005-0000-0000-0000EE010000}"/>
    <cellStyle name="Título 1 3" xfId="496" xr:uid="{00000000-0005-0000-0000-0000EF010000}"/>
    <cellStyle name="Título 1 3 2" xfId="497" xr:uid="{00000000-0005-0000-0000-0000F0010000}"/>
    <cellStyle name="Título 2 2" xfId="498" xr:uid="{00000000-0005-0000-0000-0000F1010000}"/>
    <cellStyle name="Título 2 2 2" xfId="499" xr:uid="{00000000-0005-0000-0000-0000F2010000}"/>
    <cellStyle name="Título 2 3" xfId="500" xr:uid="{00000000-0005-0000-0000-0000F3010000}"/>
    <cellStyle name="Título 2 3 2" xfId="501" xr:uid="{00000000-0005-0000-0000-0000F4010000}"/>
    <cellStyle name="Título 3 2" xfId="502" xr:uid="{00000000-0005-0000-0000-0000F5010000}"/>
    <cellStyle name="Título 3 2 2" xfId="503" xr:uid="{00000000-0005-0000-0000-0000F6010000}"/>
    <cellStyle name="Título 3 3" xfId="504" xr:uid="{00000000-0005-0000-0000-0000F7010000}"/>
    <cellStyle name="Título 3 3 2" xfId="505" xr:uid="{00000000-0005-0000-0000-0000F8010000}"/>
    <cellStyle name="Título 4 2" xfId="506" xr:uid="{00000000-0005-0000-0000-0000F9010000}"/>
    <cellStyle name="Título 4 2 2" xfId="507" xr:uid="{00000000-0005-0000-0000-0000FA010000}"/>
    <cellStyle name="Título 4 3" xfId="508" xr:uid="{00000000-0005-0000-0000-0000FB010000}"/>
    <cellStyle name="Título 4 3 2" xfId="509" xr:uid="{00000000-0005-0000-0000-0000FC010000}"/>
    <cellStyle name="Título 5" xfId="510" xr:uid="{00000000-0005-0000-0000-0000FD010000}"/>
    <cellStyle name="Título 5 2" xfId="511" xr:uid="{00000000-0005-0000-0000-0000FE010000}"/>
    <cellStyle name="Título 6" xfId="512" xr:uid="{00000000-0005-0000-0000-0000FF010000}"/>
    <cellStyle name="Título 6 2" xfId="513" xr:uid="{00000000-0005-0000-0000-000000020000}"/>
    <cellStyle name="Total 2" xfId="514" xr:uid="{00000000-0005-0000-0000-000001020000}"/>
    <cellStyle name="Total 2 2" xfId="515" xr:uid="{00000000-0005-0000-0000-000002020000}"/>
    <cellStyle name="Total 3" xfId="516" xr:uid="{00000000-0005-0000-0000-000003020000}"/>
    <cellStyle name="Total 3 2" xfId="517" xr:uid="{00000000-0005-0000-0000-000004020000}"/>
    <cellStyle name="Total 4" xfId="518" xr:uid="{00000000-0005-0000-0000-000005020000}"/>
    <cellStyle name="Total 4 2" xfId="519" xr:uid="{00000000-0005-0000-0000-000006020000}"/>
    <cellStyle name="Total 4 3" xfId="520" xr:uid="{00000000-0005-0000-0000-000007020000}"/>
    <cellStyle name="Valor da tabela dinâmica" xfId="521" xr:uid="{00000000-0005-0000-0000-000008020000}"/>
    <cellStyle name="Valor da tabela dinâmica 2" xfId="522" xr:uid="{00000000-0005-0000-0000-000009020000}"/>
    <cellStyle name="Vírgula" xfId="2" builtinId="3"/>
    <cellStyle name="Vírgula 2" xfId="523" xr:uid="{00000000-0005-0000-0000-00000B020000}"/>
    <cellStyle name="Vírgula 2 2" xfId="524" xr:uid="{00000000-0005-0000-0000-00000C020000}"/>
    <cellStyle name="Vírgula 2 2 2" xfId="525" xr:uid="{00000000-0005-0000-0000-00000D020000}"/>
    <cellStyle name="Vírgula 2 2 2 2" xfId="526" xr:uid="{00000000-0005-0000-0000-00000E020000}"/>
    <cellStyle name="Vírgula 2 2 2 2 2" xfId="527" xr:uid="{00000000-0005-0000-0000-00000F020000}"/>
    <cellStyle name="Vírgula 2 2 2 3" xfId="528" xr:uid="{00000000-0005-0000-0000-000010020000}"/>
    <cellStyle name="Vírgula 2 2 2 4" xfId="529" xr:uid="{00000000-0005-0000-0000-000011020000}"/>
    <cellStyle name="Vírgula 2 2 2 4 2" xfId="530" xr:uid="{00000000-0005-0000-0000-000012020000}"/>
    <cellStyle name="Vírgula 2 2 2 5" xfId="531" xr:uid="{00000000-0005-0000-0000-000013020000}"/>
    <cellStyle name="Vírgula 2 2 3" xfId="532" xr:uid="{00000000-0005-0000-0000-000014020000}"/>
    <cellStyle name="Vírgula 2 2 4" xfId="533" xr:uid="{00000000-0005-0000-0000-000015020000}"/>
    <cellStyle name="Vírgula 2 2 4 2" xfId="534" xr:uid="{00000000-0005-0000-0000-000016020000}"/>
    <cellStyle name="Vírgula 2 2 5" xfId="535" xr:uid="{00000000-0005-0000-0000-000017020000}"/>
    <cellStyle name="Vírgula 2 3" xfId="536" xr:uid="{00000000-0005-0000-0000-000018020000}"/>
    <cellStyle name="Vírgula 2 3 2" xfId="537" xr:uid="{00000000-0005-0000-0000-000019020000}"/>
    <cellStyle name="Vírgula 2 3 2 2" xfId="538" xr:uid="{00000000-0005-0000-0000-00001A020000}"/>
    <cellStyle name="Vírgula 2 3 3" xfId="539" xr:uid="{00000000-0005-0000-0000-00001B020000}"/>
    <cellStyle name="Vírgula 2 3 4" xfId="540" xr:uid="{00000000-0005-0000-0000-00001C020000}"/>
    <cellStyle name="Vírgula 2 3 4 2" xfId="541" xr:uid="{00000000-0005-0000-0000-00001D020000}"/>
    <cellStyle name="Vírgula 2 3 5" xfId="542" xr:uid="{00000000-0005-0000-0000-00001E020000}"/>
    <cellStyle name="Vírgula 2 4" xfId="543" xr:uid="{00000000-0005-0000-0000-00001F020000}"/>
    <cellStyle name="Vírgula 2 5" xfId="544" xr:uid="{00000000-0005-0000-0000-000020020000}"/>
    <cellStyle name="Vírgula 2 5 2" xfId="545" xr:uid="{00000000-0005-0000-0000-000021020000}"/>
    <cellStyle name="Vírgula 2 6" xfId="546" xr:uid="{00000000-0005-0000-0000-000022020000}"/>
    <cellStyle name="Vírgula 3" xfId="547" xr:uid="{00000000-0005-0000-0000-000023020000}"/>
    <cellStyle name="Vírgula 3 2" xfId="548" xr:uid="{00000000-0005-0000-0000-000024020000}"/>
    <cellStyle name="Vírgula 3 2 2" xfId="549" xr:uid="{00000000-0005-0000-0000-000025020000}"/>
    <cellStyle name="Vírgula 3 3" xfId="550" xr:uid="{00000000-0005-0000-0000-000026020000}"/>
    <cellStyle name="Vírgula 3 4" xfId="551" xr:uid="{00000000-0005-0000-0000-000027020000}"/>
    <cellStyle name="Vírgula 3 4 2" xfId="552" xr:uid="{00000000-0005-0000-0000-000028020000}"/>
    <cellStyle name="Vírgula 3 5" xfId="553" xr:uid="{00000000-0005-0000-0000-000029020000}"/>
    <cellStyle name="Vírgula 4" xfId="554" xr:uid="{00000000-0005-0000-0000-00002A020000}"/>
    <cellStyle name="Vírgula 4 2" xfId="555" xr:uid="{00000000-0005-0000-0000-00002B020000}"/>
    <cellStyle name="Vírgula 4 3" xfId="556" xr:uid="{00000000-0005-0000-0000-00002C020000}"/>
    <cellStyle name="Vírgula 4 3 2" xfId="557" xr:uid="{00000000-0005-0000-0000-00002D020000}"/>
    <cellStyle name="Vírgula 4 4" xfId="558" xr:uid="{00000000-0005-0000-0000-00002E020000}"/>
    <cellStyle name="Vírgula 5" xfId="559" xr:uid="{00000000-0005-0000-0000-00002F020000}"/>
    <cellStyle name="Vírgula 5 2" xfId="560" xr:uid="{00000000-0005-0000-0000-000030020000}"/>
    <cellStyle name="Vírgula 6" xfId="561" xr:uid="{00000000-0005-0000-0000-000031020000}"/>
    <cellStyle name="Vírgula 7" xfId="562" xr:uid="{00000000-0005-0000-0000-000032020000}"/>
    <cellStyle name="Warning" xfId="563" xr:uid="{00000000-0005-0000-0000-000033020000}"/>
    <cellStyle name="Warning 1" xfId="564" xr:uid="{00000000-0005-0000-0000-000034020000}"/>
    <cellStyle name="Warning 2" xfId="565" xr:uid="{00000000-0005-0000-0000-000035020000}"/>
    <cellStyle name="Warning Text" xfId="566" xr:uid="{00000000-0005-0000-0000-000036020000}"/>
    <cellStyle name="Warning Text 2" xfId="567" xr:uid="{00000000-0005-0000-0000-000037020000}"/>
    <cellStyle name="Warning Text 2 2" xfId="568" xr:uid="{00000000-0005-0000-0000-000038020000}"/>
  </cellStyles>
  <dxfs count="0"/>
  <tableStyles count="0" defaultTableStyle="TableStyleMedium2" defaultPivotStyle="PivotStyleLight16"/>
  <colors>
    <mruColors>
      <color rgb="FF245794"/>
      <color rgb="FF215335"/>
      <color rgb="FF1F554B"/>
      <color rgb="FF338D7C"/>
      <color rgb="FF143154"/>
      <color rgb="FF5C732F"/>
      <color rgb="FF7E0000"/>
      <color rgb="FF920000"/>
      <color rgb="FF193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73090823710927E-2"/>
          <c:y val="8.6855926792934662E-2"/>
          <c:w val="0.81839886627590086"/>
          <c:h val="0.73608257075973615"/>
        </c:manualLayout>
      </c:layout>
      <c:barChart>
        <c:barDir val="col"/>
        <c:grouping val="clustered"/>
        <c:varyColors val="0"/>
        <c:ser>
          <c:idx val="0"/>
          <c:order val="0"/>
          <c:tx>
            <c:v>Valor Corrente R$ milhão</c:v>
          </c:tx>
          <c:spPr>
            <a:solidFill>
              <a:srgbClr val="215335"/>
            </a:solidFill>
            <a:scene3d>
              <a:camera prst="orthographicFront"/>
              <a:lightRig rig="threePt" dir="t"/>
            </a:scene3d>
            <a:sp3d>
              <a:bevelT h="508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TABELAS'!$A$19:$A$23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TABELAS'!$C$19:$C$23</c:f>
              <c:numCache>
                <c:formatCode>#,##0</c:formatCode>
                <c:ptCount val="5"/>
                <c:pt idx="0">
                  <c:v>9459.8930610155185</c:v>
                </c:pt>
                <c:pt idx="1">
                  <c:v>12622.357006512801</c:v>
                </c:pt>
                <c:pt idx="2">
                  <c:v>16829.599592426312</c:v>
                </c:pt>
                <c:pt idx="3">
                  <c:v>11551.043382268363</c:v>
                </c:pt>
                <c:pt idx="4">
                  <c:v>15689.859444475633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F70-B6EE-04E604908B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0936960"/>
        <c:axId val="210938496"/>
      </c:barChart>
      <c:lineChart>
        <c:grouping val="standard"/>
        <c:varyColors val="0"/>
        <c:ser>
          <c:idx val="1"/>
          <c:order val="1"/>
          <c:tx>
            <c:v>Crescimento Real</c:v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2.4270584387814143E-2"/>
                  <c:y val="-5.802709796410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B0-4E57-AE7D-FED7EEDA0EAF}"/>
                </c:ext>
              </c:extLst>
            </c:dLbl>
            <c:dLbl>
              <c:idx val="3"/>
              <c:layout>
                <c:manualLayout>
                  <c:x val="-3.3919146688133707E-2"/>
                  <c:y val="-5.4423494360502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B0-4E57-AE7D-FED7EEDA0EAF}"/>
                </c:ext>
              </c:extLst>
            </c:dLbl>
            <c:spPr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TABELAS'!$A$19:$A$23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TABELAS'!$D$19:$D$23</c:f>
              <c:numCache>
                <c:formatCode>0.00</c:formatCode>
                <c:ptCount val="5"/>
                <c:pt idx="0">
                  <c:v>15.37</c:v>
                </c:pt>
                <c:pt idx="1">
                  <c:v>1.11847876926618</c:v>
                </c:pt>
                <c:pt idx="2">
                  <c:v>4.6774645264226606</c:v>
                </c:pt>
                <c:pt idx="3" formatCode="General">
                  <c:v>-7.88</c:v>
                </c:pt>
                <c:pt idx="4" formatCode="#,##0.00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D-4F70-B6EE-04E604908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50016"/>
        <c:axId val="210948480"/>
      </c:lineChart>
      <c:catAx>
        <c:axId val="21093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938496"/>
        <c:crosses val="autoZero"/>
        <c:auto val="1"/>
        <c:lblAlgn val="ctr"/>
        <c:lblOffset val="100"/>
        <c:noMultiLvlLbl val="0"/>
      </c:catAx>
      <c:valAx>
        <c:axId val="2109384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10936960"/>
        <c:crosses val="autoZero"/>
        <c:crossBetween val="between"/>
      </c:valAx>
      <c:valAx>
        <c:axId val="21094848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10950016"/>
        <c:crosses val="max"/>
        <c:crossBetween val="between"/>
      </c:valAx>
      <c:catAx>
        <c:axId val="21095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9484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24376745239113"/>
          <c:y val="0.91321472653756119"/>
          <c:w val="0.76247289376367888"/>
          <c:h val="6.516365184081719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73090823710927E-2"/>
          <c:y val="8.6855926792934662E-2"/>
          <c:w val="0.81839886627590086"/>
          <c:h val="0.73608257075973615"/>
        </c:manualLayout>
      </c:layout>
      <c:barChart>
        <c:barDir val="col"/>
        <c:grouping val="clustered"/>
        <c:varyColors val="0"/>
        <c:ser>
          <c:idx val="0"/>
          <c:order val="0"/>
          <c:tx>
            <c:v>Valor Corrente R$ milhão</c:v>
          </c:tx>
          <c:spPr>
            <a:solidFill>
              <a:srgbClr val="245794"/>
            </a:solidFill>
            <a:scene3d>
              <a:camera prst="orthographicFront"/>
              <a:lightRig rig="threePt" dir="t"/>
            </a:scene3d>
            <a:sp3d>
              <a:bevelT h="508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TABELAS'!$A$32:$A$36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TABELAS'!$C$32:$C$36</c:f>
              <c:numCache>
                <c:formatCode>#,##0</c:formatCode>
                <c:ptCount val="5"/>
                <c:pt idx="0">
                  <c:v>6411.6524548478401</c:v>
                </c:pt>
                <c:pt idx="1">
                  <c:v>7391.2798592270101</c:v>
                </c:pt>
                <c:pt idx="2">
                  <c:v>9432.1694091493828</c:v>
                </c:pt>
                <c:pt idx="3">
                  <c:v>8317.9218746649985</c:v>
                </c:pt>
                <c:pt idx="4">
                  <c:v>10210.81111502659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7-419B-B03C-7BC7870B4B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1256832"/>
        <c:axId val="211258368"/>
      </c:barChart>
      <c:lineChart>
        <c:grouping val="standard"/>
        <c:varyColors val="0"/>
        <c:ser>
          <c:idx val="1"/>
          <c:order val="1"/>
          <c:tx>
            <c:v>Crescimento Real</c:v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5.3173672779720467E-2"/>
                  <c:y val="-4.9423281549265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7-419B-B03C-7BC7870B4B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TABELAS'!$A$32:$A$36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TABELAS'!$D$32:$D$36</c:f>
              <c:numCache>
                <c:formatCode>0.00</c:formatCode>
                <c:ptCount val="5"/>
                <c:pt idx="0">
                  <c:v>-2.85</c:v>
                </c:pt>
                <c:pt idx="1">
                  <c:v>-4.2131510705912101</c:v>
                </c:pt>
                <c:pt idx="2">
                  <c:v>7.6040726167824895</c:v>
                </c:pt>
                <c:pt idx="3" formatCode="General">
                  <c:v>9.9</c:v>
                </c:pt>
                <c:pt idx="4" formatCode="#,##0.00">
                  <c:v>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7-419B-B03C-7BC7870B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69888"/>
        <c:axId val="211268352"/>
      </c:lineChart>
      <c:catAx>
        <c:axId val="2112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258368"/>
        <c:crosses val="autoZero"/>
        <c:auto val="1"/>
        <c:lblAlgn val="ctr"/>
        <c:lblOffset val="100"/>
        <c:noMultiLvlLbl val="0"/>
      </c:catAx>
      <c:valAx>
        <c:axId val="211258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11256832"/>
        <c:crosses val="autoZero"/>
        <c:crossBetween val="between"/>
      </c:valAx>
      <c:valAx>
        <c:axId val="211268352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11269888"/>
        <c:crosses val="max"/>
        <c:crossBetween val="between"/>
      </c:valAx>
      <c:catAx>
        <c:axId val="21126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683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24376745239113"/>
          <c:y val="0.91321472653756119"/>
          <c:w val="0.76247289376367888"/>
          <c:h val="6.516365184081719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73090823710927E-2"/>
          <c:y val="8.6855926792934662E-2"/>
          <c:w val="0.81839886627590086"/>
          <c:h val="0.73608257075973615"/>
        </c:manualLayout>
      </c:layout>
      <c:barChart>
        <c:barDir val="col"/>
        <c:grouping val="clustered"/>
        <c:varyColors val="0"/>
        <c:ser>
          <c:idx val="0"/>
          <c:order val="0"/>
          <c:tx>
            <c:v>Valor Corrente R$ milhão</c:v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h="508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TABELAS'!$A$32:$A$36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TABELAS'!$C$45:$C$49</c:f>
              <c:numCache>
                <c:formatCode>#,##0</c:formatCode>
                <c:ptCount val="5"/>
                <c:pt idx="0">
                  <c:v>37160.748446555874</c:v>
                </c:pt>
                <c:pt idx="1">
                  <c:v>37127.874655763699</c:v>
                </c:pt>
                <c:pt idx="2">
                  <c:v>42230</c:v>
                </c:pt>
                <c:pt idx="3">
                  <c:v>48465.328682742242</c:v>
                </c:pt>
                <c:pt idx="4">
                  <c:v>54242.607427712363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A-4D94-B926-8C3A5BC0B9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1302272"/>
        <c:axId val="211303808"/>
      </c:barChart>
      <c:lineChart>
        <c:grouping val="standard"/>
        <c:varyColors val="0"/>
        <c:ser>
          <c:idx val="1"/>
          <c:order val="1"/>
          <c:tx>
            <c:v>Crescimento Real</c:v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5.5303598232329623E-2"/>
                  <c:y val="-7.8252110378094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BA-4D94-B926-8C3A5BC0B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TABELAS'!$A$45:$A$49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TABELAS'!$D$45:$D$49</c:f>
              <c:numCache>
                <c:formatCode>0.00</c:formatCode>
                <c:ptCount val="5"/>
                <c:pt idx="0">
                  <c:v>-0.04</c:v>
                </c:pt>
                <c:pt idx="1">
                  <c:v>-5.6891226575724803</c:v>
                </c:pt>
                <c:pt idx="2">
                  <c:v>6.62334156573821</c:v>
                </c:pt>
                <c:pt idx="3" formatCode="#,##0.00">
                  <c:v>4.9949871829060077</c:v>
                </c:pt>
                <c:pt idx="4" formatCode="#,##0.0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A-4D94-B926-8C3A5BC0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19424"/>
        <c:axId val="211317888"/>
      </c:lineChart>
      <c:catAx>
        <c:axId val="21130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303808"/>
        <c:crosses val="autoZero"/>
        <c:auto val="1"/>
        <c:lblAlgn val="ctr"/>
        <c:lblOffset val="100"/>
        <c:noMultiLvlLbl val="0"/>
      </c:catAx>
      <c:valAx>
        <c:axId val="2113038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11302272"/>
        <c:crosses val="autoZero"/>
        <c:crossBetween val="between"/>
      </c:valAx>
      <c:valAx>
        <c:axId val="21131788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11319424"/>
        <c:crosses val="max"/>
        <c:crossBetween val="between"/>
      </c:valAx>
      <c:catAx>
        <c:axId val="21131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3178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24376745239113"/>
          <c:y val="0.91321472653756119"/>
          <c:w val="0.76247289376367888"/>
          <c:h val="6.516365184081719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73090823710927E-2"/>
          <c:y val="8.6855926792934662E-2"/>
          <c:w val="0.81839886627590086"/>
          <c:h val="0.73608257075973615"/>
        </c:manualLayout>
      </c:layout>
      <c:barChart>
        <c:barDir val="col"/>
        <c:grouping val="clustered"/>
        <c:varyColors val="0"/>
        <c:ser>
          <c:idx val="0"/>
          <c:order val="0"/>
          <c:tx>
            <c:v>Valor Corrente R$ milhão</c:v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h="508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TABELAS'!$A$19:$A$23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TABELAS'!$C$19:$C$23</c:f>
              <c:numCache>
                <c:formatCode>#,##0</c:formatCode>
                <c:ptCount val="5"/>
                <c:pt idx="0">
                  <c:v>9459.8930610155185</c:v>
                </c:pt>
                <c:pt idx="1">
                  <c:v>12622.357006512801</c:v>
                </c:pt>
                <c:pt idx="2">
                  <c:v>16829.599592426312</c:v>
                </c:pt>
                <c:pt idx="3">
                  <c:v>11551.043382268363</c:v>
                </c:pt>
                <c:pt idx="4">
                  <c:v>15689.859444475633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7-4C23-A1C0-E51E8ACE4A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1442304"/>
        <c:axId val="211444096"/>
      </c:barChart>
      <c:lineChart>
        <c:grouping val="standard"/>
        <c:varyColors val="0"/>
        <c:ser>
          <c:idx val="1"/>
          <c:order val="1"/>
          <c:tx>
            <c:v>Crescimento Real</c:v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4.7699764366514852E-2"/>
                  <c:y val="-0.101270341207349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7-4C23-A1C0-E51E8ACE4A08}"/>
                </c:ext>
              </c:extLst>
            </c:dLbl>
            <c:dLbl>
              <c:idx val="3"/>
              <c:layout>
                <c:manualLayout>
                  <c:x val="-3.3919146688133707E-2"/>
                  <c:y val="-7.6045115982123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7-4C23-A1C0-E51E8ACE4A08}"/>
                </c:ext>
              </c:extLst>
            </c:dLbl>
            <c:spPr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TABELAS'!$A$6:$A$10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2021*</c:v>
                </c:pt>
                <c:pt idx="3">
                  <c:v>2022*</c:v>
                </c:pt>
                <c:pt idx="4">
                  <c:v>2023*</c:v>
                </c:pt>
              </c:strCache>
            </c:strRef>
          </c:cat>
          <c:val>
            <c:numRef>
              <c:f>'PIB TABELAS'!$G$6:$G$10</c:f>
              <c:numCache>
                <c:formatCode>0.00</c:formatCode>
                <c:ptCount val="5"/>
                <c:pt idx="0">
                  <c:v>1.9467863783100059</c:v>
                </c:pt>
                <c:pt idx="1">
                  <c:v>-4.2262682132259606</c:v>
                </c:pt>
                <c:pt idx="2">
                  <c:v>6.32</c:v>
                </c:pt>
                <c:pt idx="3" formatCode="General">
                  <c:v>3.18</c:v>
                </c:pt>
                <c:pt idx="4" formatCode="General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7-4C23-A1C0-E51E8ACE4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47168"/>
        <c:axId val="211445632"/>
      </c:lineChart>
      <c:catAx>
        <c:axId val="21144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444096"/>
        <c:crosses val="autoZero"/>
        <c:auto val="1"/>
        <c:lblAlgn val="ctr"/>
        <c:lblOffset val="100"/>
        <c:noMultiLvlLbl val="0"/>
      </c:catAx>
      <c:valAx>
        <c:axId val="211444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11442304"/>
        <c:crosses val="autoZero"/>
        <c:crossBetween val="between"/>
      </c:valAx>
      <c:valAx>
        <c:axId val="211445632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11447168"/>
        <c:crosses val="max"/>
        <c:crossBetween val="between"/>
      </c:valAx>
      <c:catAx>
        <c:axId val="21144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4456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24376745239113"/>
          <c:y val="0.91321472653756119"/>
          <c:w val="0.76247289376367888"/>
          <c:h val="6.516365184081719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pt-BR" sz="1200" b="0"/>
              <a:t>Agropecuária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17078967943706019"/>
          <c:w val="0.94456349206349211"/>
          <c:h val="0.7855199374511336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820238095238089E-2"/>
                  <c:y val="6.128402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D6-4393-81C3-E6808F4C8A7A}"/>
                </c:ext>
              </c:extLst>
            </c:dLbl>
            <c:dLbl>
              <c:idx val="1"/>
              <c:layout>
                <c:manualLayout>
                  <c:x val="-5.8844642857142859E-2"/>
                  <c:y val="-6.2188194444444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6-4393-81C3-E6808F4C8A7A}"/>
                </c:ext>
              </c:extLst>
            </c:dLbl>
            <c:dLbl>
              <c:idx val="3"/>
              <c:layout>
                <c:manualLayout>
                  <c:x val="-6.911811023622047E-2"/>
                  <c:y val="7.3599445902595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6-4393-81C3-E6808F4C8A7A}"/>
                </c:ext>
              </c:extLst>
            </c:dLbl>
            <c:dLbl>
              <c:idx val="4"/>
              <c:layout>
                <c:manualLayout>
                  <c:x val="-4.0021428571428617E-2"/>
                  <c:y val="4.3645138888888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6-4393-81C3-E6808F4C8A7A}"/>
                </c:ext>
              </c:extLst>
            </c:dLbl>
            <c:dLbl>
              <c:idx val="6"/>
              <c:layout>
                <c:manualLayout>
                  <c:x val="-3.5378571428571426E-2"/>
                  <c:y val="-7.5417361111111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6-4393-81C3-E6808F4C8A7A}"/>
                </c:ext>
              </c:extLst>
            </c:dLbl>
            <c:dLbl>
              <c:idx val="8"/>
              <c:layout>
                <c:manualLayout>
                  <c:x val="-3.5328373015873112E-2"/>
                  <c:y val="-5.4942361111111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6-4393-81C3-E6808F4C8A7A}"/>
                </c:ext>
              </c:extLst>
            </c:dLbl>
            <c:dLbl>
              <c:idx val="9"/>
              <c:layout>
                <c:manualLayout>
                  <c:x val="-4.545793650793651E-2"/>
                  <c:y val="-6.2188194444444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D6-4393-81C3-E6808F4C8A7A}"/>
                </c:ext>
              </c:extLst>
            </c:dLbl>
            <c:dLbl>
              <c:idx val="10"/>
              <c:layout>
                <c:manualLayout>
                  <c:x val="-6.4808531746031836E-2"/>
                  <c:y val="5.4432638888888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D6-4393-81C3-E6808F4C8A7A}"/>
                </c:ext>
              </c:extLst>
            </c:dLbl>
            <c:dLbl>
              <c:idx val="11"/>
              <c:layout>
                <c:manualLayout>
                  <c:x val="-1.3981944444444444E-2"/>
                  <c:y val="6.569374999999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D6-4393-81C3-E6808F4C8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AGROPECUÁRIA!$B$51:$B$62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AGROPECUÁRIA!$C$51:$C$62</c:f>
              <c:numCache>
                <c:formatCode>0.00%</c:formatCode>
                <c:ptCount val="12"/>
                <c:pt idx="0">
                  <c:v>-0.1593208927430515</c:v>
                </c:pt>
                <c:pt idx="1">
                  <c:v>8.5252199934715334E-2</c:v>
                </c:pt>
                <c:pt idx="2">
                  <c:v>0.27600699816184182</c:v>
                </c:pt>
                <c:pt idx="3">
                  <c:v>-2.2925898199101957E-2</c:v>
                </c:pt>
                <c:pt idx="4">
                  <c:v>4.2951290001222997E-2</c:v>
                </c:pt>
                <c:pt idx="5">
                  <c:v>0.247029076910811</c:v>
                </c:pt>
                <c:pt idx="6">
                  <c:v>2.2086297180155423E-2</c:v>
                </c:pt>
                <c:pt idx="7">
                  <c:v>0.15366536699521438</c:v>
                </c:pt>
                <c:pt idx="8">
                  <c:v>1.1184787692661402E-2</c:v>
                </c:pt>
                <c:pt idx="9">
                  <c:v>4.6774645264226811E-2</c:v>
                </c:pt>
                <c:pt idx="10">
                  <c:v>-7.8833716137613363E-2</c:v>
                </c:pt>
                <c:pt idx="11">
                  <c:v>-2.9000000000000001E-2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D6-4393-81C3-E6808F4C8A7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1362560"/>
        <c:axId val="211365248"/>
      </c:lineChart>
      <c:catAx>
        <c:axId val="211362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t-BR"/>
          </a:p>
        </c:txPr>
        <c:crossAx val="211365248"/>
        <c:crosses val="autoZero"/>
        <c:auto val="1"/>
        <c:lblAlgn val="ctr"/>
        <c:lblOffset val="100"/>
        <c:noMultiLvlLbl val="0"/>
      </c:catAx>
      <c:valAx>
        <c:axId val="21136524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21136256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lumMod val="85000"/>
          <a:lumOff val="1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Indústria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INDÚTRIA!$B$3:$B$14</c:f>
              <c:strCache>
                <c:ptCount val="12"/>
                <c:pt idx="0">
                  <c:v>0,75%</c:v>
                </c:pt>
                <c:pt idx="1">
                  <c:v>-7,92%</c:v>
                </c:pt>
                <c:pt idx="2">
                  <c:v>2,23%</c:v>
                </c:pt>
                <c:pt idx="3">
                  <c:v>-8,20%</c:v>
                </c:pt>
                <c:pt idx="4">
                  <c:v>-5,26%</c:v>
                </c:pt>
                <c:pt idx="5">
                  <c:v>-6,27%</c:v>
                </c:pt>
                <c:pt idx="6">
                  <c:v>-0,81%</c:v>
                </c:pt>
                <c:pt idx="7">
                  <c:v>-2,85%</c:v>
                </c:pt>
                <c:pt idx="8">
                  <c:v>-4,21%</c:v>
                </c:pt>
                <c:pt idx="9">
                  <c:v>7,60%</c:v>
                </c:pt>
                <c:pt idx="10">
                  <c:v>9,90%</c:v>
                </c:pt>
                <c:pt idx="11">
                  <c:v>6,77%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401984126984128E-2"/>
                  <c:y val="-5.074479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5C-4D9D-8F0B-10378F21145A}"/>
                </c:ext>
              </c:extLst>
            </c:dLbl>
            <c:dLbl>
              <c:idx val="2"/>
              <c:layout>
                <c:manualLayout>
                  <c:x val="-5.4882142857142859E-2"/>
                  <c:y val="-5.0744791666666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5C-4D9D-8F0B-10378F21145A}"/>
                </c:ext>
              </c:extLst>
            </c:dLbl>
            <c:dLbl>
              <c:idx val="6"/>
              <c:layout>
                <c:manualLayout>
                  <c:x val="-4.5753968253968255E-2"/>
                  <c:y val="7.7137152777777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5C-4D9D-8F0B-10378F21145A}"/>
                </c:ext>
              </c:extLst>
            </c:dLbl>
            <c:dLbl>
              <c:idx val="9"/>
              <c:layout>
                <c:manualLayout>
                  <c:x val="-7.252103174603175E-2"/>
                  <c:y val="-4.1925347222222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5C-4D9D-8F0B-10378F21145A}"/>
                </c:ext>
              </c:extLst>
            </c:dLbl>
            <c:dLbl>
              <c:idx val="10"/>
              <c:layout>
                <c:manualLayout>
                  <c:x val="-4.984246031746032E-2"/>
                  <c:y val="-5.9564236111111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5C-4D9D-8F0B-10378F21145A}"/>
                </c:ext>
              </c:extLst>
            </c:dLbl>
            <c:dLbl>
              <c:idx val="11"/>
              <c:layout>
                <c:manualLayout>
                  <c:x val="-1.5972619047619048E-2"/>
                  <c:y val="-5.074479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5C-4D9D-8F0B-10378F2114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INDÚTRIA!$A$3:$A$14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[1]Plan1!$B$2:$B$13</c:f>
              <c:numCache>
                <c:formatCode>General</c:formatCode>
                <c:ptCount val="12"/>
                <c:pt idx="0">
                  <c:v>7.4547414416972213E-3</c:v>
                </c:pt>
                <c:pt idx="1">
                  <c:v>-7.9154776428058904E-2</c:v>
                </c:pt>
                <c:pt idx="2">
                  <c:v>2.2285780992010507E-2</c:v>
                </c:pt>
                <c:pt idx="3">
                  <c:v>-8.2015926123357397E-2</c:v>
                </c:pt>
                <c:pt idx="4">
                  <c:v>-5.256053656753934E-2</c:v>
                </c:pt>
                <c:pt idx="5">
                  <c:v>-6.2665980811369981E-2</c:v>
                </c:pt>
                <c:pt idx="6">
                  <c:v>-8.0678282134095669E-3</c:v>
                </c:pt>
                <c:pt idx="7">
                  <c:v>-2.8521786067325916E-2</c:v>
                </c:pt>
                <c:pt idx="8">
                  <c:v>-4.2131510705912145E-2</c:v>
                </c:pt>
                <c:pt idx="9">
                  <c:v>7.6040726167824868E-2</c:v>
                </c:pt>
                <c:pt idx="10">
                  <c:v>9.8985010438201515E-2</c:v>
                </c:pt>
                <c:pt idx="11">
                  <c:v>6.7699999999999996E-2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5C-4D9D-8F0B-10378F2114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6445440"/>
        <c:axId val="166448128"/>
      </c:lineChart>
      <c:catAx>
        <c:axId val="166445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6448128"/>
        <c:crosses val="autoZero"/>
        <c:auto val="1"/>
        <c:lblAlgn val="ctr"/>
        <c:lblOffset val="100"/>
        <c:noMultiLvlLbl val="0"/>
      </c:catAx>
      <c:valAx>
        <c:axId val="16644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644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Serviços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43253968253967E-2"/>
                  <c:y val="-5.067881944444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56-401C-8874-92CDEC67366B}"/>
                </c:ext>
              </c:extLst>
            </c:dLbl>
            <c:dLbl>
              <c:idx val="2"/>
              <c:layout>
                <c:manualLayout>
                  <c:x val="-3.7243253968253995E-2"/>
                  <c:y val="-5.508854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6-401C-8874-92CDEC67366B}"/>
                </c:ext>
              </c:extLst>
            </c:dLbl>
            <c:dLbl>
              <c:idx val="3"/>
              <c:layout>
                <c:manualLayout>
                  <c:x val="-5.3313492063492111E-2"/>
                  <c:y val="5.074479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6-401C-8874-92CDEC67366B}"/>
                </c:ext>
              </c:extLst>
            </c:dLbl>
            <c:dLbl>
              <c:idx val="4"/>
              <c:layout>
                <c:manualLayout>
                  <c:x val="-5.0793650793650794E-2"/>
                  <c:y val="3.751562500000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6-401C-8874-92CDEC67366B}"/>
                </c:ext>
              </c:extLst>
            </c:dLbl>
            <c:dLbl>
              <c:idx val="7"/>
              <c:layout>
                <c:manualLayout>
                  <c:x val="-3.8194444444444448E-2"/>
                  <c:y val="-3.7449652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6-401C-8874-92CDEC67366B}"/>
                </c:ext>
              </c:extLst>
            </c:dLbl>
            <c:dLbl>
              <c:idx val="8"/>
              <c:layout>
                <c:manualLayout>
                  <c:x val="-5.5833333333333332E-2"/>
                  <c:y val="5.074479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56-401C-8874-92CDEC6736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SERVIÇOS!$A$3:$A$14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SERVIÇOS!$B$3:$B$14</c:f>
              <c:numCache>
                <c:formatCode>0.00%</c:formatCode>
                <c:ptCount val="12"/>
                <c:pt idx="0">
                  <c:v>4.7034331444856692E-2</c:v>
                </c:pt>
                <c:pt idx="1">
                  <c:v>1.8157068646943886E-2</c:v>
                </c:pt>
                <c:pt idx="2">
                  <c:v>1.9342572433713956E-2</c:v>
                </c:pt>
                <c:pt idx="3">
                  <c:v>-1.4015921522551711E-2</c:v>
                </c:pt>
                <c:pt idx="4">
                  <c:v>-1.1228493037663267E-2</c:v>
                </c:pt>
                <c:pt idx="5">
                  <c:v>8.5131307768049336E-3</c:v>
                </c:pt>
                <c:pt idx="6">
                  <c:v>1.3060297649634345E-2</c:v>
                </c:pt>
                <c:pt idx="7">
                  <c:v>-3.6799750654492591E-4</c:v>
                </c:pt>
                <c:pt idx="8">
                  <c:v>-5.6891226575724763E-2</c:v>
                </c:pt>
                <c:pt idx="9">
                  <c:v>6.6233415657382055E-2</c:v>
                </c:pt>
                <c:pt idx="10">
                  <c:v>4.9949871829055859E-2</c:v>
                </c:pt>
                <c:pt idx="11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56-401C-8874-92CDEC67366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1067648"/>
        <c:axId val="211070336"/>
      </c:lineChart>
      <c:catAx>
        <c:axId val="211067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070336"/>
        <c:crosses val="autoZero"/>
        <c:auto val="1"/>
        <c:lblAlgn val="ctr"/>
        <c:lblOffset val="100"/>
        <c:noMultiLvlLbl val="0"/>
      </c:catAx>
      <c:valAx>
        <c:axId val="2110703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110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85000"/>
          <a:lumOff val="1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CFCD"/>
              </a:solidFill>
            </c:spPr>
            <c:extLst>
              <c:ext xmlns:c16="http://schemas.microsoft.com/office/drawing/2014/chart" uri="{C3380CC4-5D6E-409C-BE32-E72D297353CC}">
                <c16:uniqueId val="{00000001-07AE-4ED3-BFC4-67F19F097FD8}"/>
              </c:ext>
            </c:extLst>
          </c:dPt>
          <c:dPt>
            <c:idx val="1"/>
            <c:invertIfNegative val="0"/>
            <c:bubble3D val="0"/>
            <c:spPr>
              <a:solidFill>
                <a:srgbClr val="B9CFCD"/>
              </a:solidFill>
            </c:spPr>
            <c:extLst>
              <c:ext xmlns:c16="http://schemas.microsoft.com/office/drawing/2014/chart" uri="{C3380CC4-5D6E-409C-BE32-E72D297353CC}">
                <c16:uniqueId val="{00000003-07AE-4ED3-BFC4-67F19F097FD8}"/>
              </c:ext>
            </c:extLst>
          </c:dPt>
          <c:dPt>
            <c:idx val="2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5-07AE-4ED3-BFC4-67F19F097FD8}"/>
              </c:ext>
            </c:extLst>
          </c:dPt>
          <c:dPt>
            <c:idx val="3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7-07AE-4ED3-BFC4-67F19F097FD8}"/>
              </c:ext>
            </c:extLst>
          </c:dPt>
          <c:dPt>
            <c:idx val="4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09-07AE-4ED3-BFC4-67F19F097FD8}"/>
              </c:ext>
            </c:extLst>
          </c:dPt>
          <c:dPt>
            <c:idx val="5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0B-07AE-4ED3-BFC4-67F19F097FD8}"/>
              </c:ext>
            </c:extLst>
          </c:dPt>
          <c:dPt>
            <c:idx val="6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0D-07AE-4ED3-BFC4-67F19F097FD8}"/>
              </c:ext>
            </c:extLst>
          </c:dPt>
          <c:dPt>
            <c:idx val="7"/>
            <c:invertIfNegative val="0"/>
            <c:bubble3D val="0"/>
            <c:spPr>
              <a:solidFill>
                <a:srgbClr val="1F554B"/>
              </a:solidFill>
            </c:spPr>
            <c:extLst>
              <c:ext xmlns:c16="http://schemas.microsoft.com/office/drawing/2014/chart" uri="{C3380CC4-5D6E-409C-BE32-E72D297353CC}">
                <c16:uniqueId val="{0000000F-07AE-4ED3-BFC4-67F19F097FD8}"/>
              </c:ext>
            </c:extLst>
          </c:dPt>
          <c:dPt>
            <c:idx val="8"/>
            <c:invertIfNegative val="0"/>
            <c:bubble3D val="0"/>
            <c:spPr>
              <a:solidFill>
                <a:srgbClr val="1F554B"/>
              </a:solidFill>
            </c:spPr>
            <c:extLst>
              <c:ext xmlns:c16="http://schemas.microsoft.com/office/drawing/2014/chart" uri="{C3380CC4-5D6E-409C-BE32-E72D297353CC}">
                <c16:uniqueId val="{00000011-07AE-4ED3-BFC4-67F19F097F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'Brasil e UFs (Gráficos)'!$L$5:$L$13</c:f>
              <c:strCache>
                <c:ptCount val="9"/>
                <c:pt idx="0">
                  <c:v>BA</c:v>
                </c:pt>
                <c:pt idx="1">
                  <c:v>PE</c:v>
                </c:pt>
                <c:pt idx="2">
                  <c:v>PB</c:v>
                </c:pt>
                <c:pt idx="3">
                  <c:v>CE</c:v>
                </c:pt>
                <c:pt idx="4">
                  <c:v>PI</c:v>
                </c:pt>
                <c:pt idx="5">
                  <c:v>SE</c:v>
                </c:pt>
                <c:pt idx="6">
                  <c:v>AL</c:v>
                </c:pt>
                <c:pt idx="7">
                  <c:v>MA</c:v>
                </c:pt>
                <c:pt idx="8">
                  <c:v>RN</c:v>
                </c:pt>
              </c:strCache>
            </c:strRef>
          </c:cat>
          <c:val>
            <c:numRef>
              <c:f>'Brasil e UFs (Gráficos)'!$M$5:$M$13</c:f>
              <c:numCache>
                <c:formatCode>0.00%</c:formatCode>
                <c:ptCount val="9"/>
                <c:pt idx="0">
                  <c:v>2.2816346165956514E-2</c:v>
                </c:pt>
                <c:pt idx="1">
                  <c:v>2.3998107311753003E-2</c:v>
                </c:pt>
                <c:pt idx="2">
                  <c:v>2.9802659318966196E-2</c:v>
                </c:pt>
                <c:pt idx="3">
                  <c:v>3.0392839477496603E-2</c:v>
                </c:pt>
                <c:pt idx="4">
                  <c:v>3.0917873401666851E-2</c:v>
                </c:pt>
                <c:pt idx="5">
                  <c:v>3.1181441305544455E-2</c:v>
                </c:pt>
                <c:pt idx="6">
                  <c:v>3.5371011659997009E-2</c:v>
                </c:pt>
                <c:pt idx="7">
                  <c:v>3.5526630470618326E-2</c:v>
                </c:pt>
                <c:pt idx="8">
                  <c:v>4.2143058308696357E-2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AE-4ED3-BFC4-67F19F097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5817728"/>
        <c:axId val="165819520"/>
      </c:barChart>
      <c:catAx>
        <c:axId val="165817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/>
            </a:pPr>
            <a:endParaRPr lang="pt-BR"/>
          </a:p>
        </c:txPr>
        <c:crossAx val="165819520"/>
        <c:crosses val="autoZero"/>
        <c:auto val="1"/>
        <c:lblAlgn val="ctr"/>
        <c:lblOffset val="100"/>
        <c:noMultiLvlLbl val="0"/>
      </c:catAx>
      <c:valAx>
        <c:axId val="16581952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65817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69499101190558"/>
          <c:y val="2.3477991661601798E-2"/>
          <c:w val="0.68864481348973716"/>
          <c:h val="0.950969020575145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CFCD"/>
              </a:solidFill>
            </c:spPr>
            <c:extLst>
              <c:ext xmlns:c16="http://schemas.microsoft.com/office/drawing/2014/chart" uri="{C3380CC4-5D6E-409C-BE32-E72D297353CC}">
                <c16:uniqueId val="{00000001-03E2-40A5-BF7B-956216A8626F}"/>
              </c:ext>
            </c:extLst>
          </c:dPt>
          <c:dPt>
            <c:idx val="1"/>
            <c:invertIfNegative val="0"/>
            <c:bubble3D val="0"/>
            <c:spPr>
              <a:solidFill>
                <a:srgbClr val="B9CFCD"/>
              </a:solidFill>
            </c:spPr>
            <c:extLst>
              <c:ext xmlns:c16="http://schemas.microsoft.com/office/drawing/2014/chart" uri="{C3380CC4-5D6E-409C-BE32-E72D297353CC}">
                <c16:uniqueId val="{00000003-03E2-40A5-BF7B-956216A8626F}"/>
              </c:ext>
            </c:extLst>
          </c:dPt>
          <c:dPt>
            <c:idx val="2"/>
            <c:invertIfNegative val="0"/>
            <c:bubble3D val="0"/>
            <c:spPr>
              <a:solidFill>
                <a:srgbClr val="B9CFCD"/>
              </a:solidFill>
            </c:spPr>
            <c:extLst>
              <c:ext xmlns:c16="http://schemas.microsoft.com/office/drawing/2014/chart" uri="{C3380CC4-5D6E-409C-BE32-E72D297353CC}">
                <c16:uniqueId val="{00000005-03E2-40A5-BF7B-956216A8626F}"/>
              </c:ext>
            </c:extLst>
          </c:dPt>
          <c:dPt>
            <c:idx val="3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7-03E2-40A5-BF7B-956216A8626F}"/>
              </c:ext>
            </c:extLst>
          </c:dPt>
          <c:dPt>
            <c:idx val="4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9-03E2-40A5-BF7B-956216A8626F}"/>
              </c:ext>
            </c:extLst>
          </c:dPt>
          <c:dPt>
            <c:idx val="5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B-03E2-40A5-BF7B-956216A8626F}"/>
              </c:ext>
            </c:extLst>
          </c:dPt>
          <c:dPt>
            <c:idx val="6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D-03E2-40A5-BF7B-956216A8626F}"/>
              </c:ext>
            </c:extLst>
          </c:dPt>
          <c:dPt>
            <c:idx val="7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0F-03E2-40A5-BF7B-956216A8626F}"/>
              </c:ext>
            </c:extLst>
          </c:dPt>
          <c:dPt>
            <c:idx val="8"/>
            <c:invertIfNegative val="0"/>
            <c:bubble3D val="0"/>
            <c:spPr>
              <a:solidFill>
                <a:srgbClr val="7CC0C0"/>
              </a:solidFill>
            </c:spPr>
            <c:extLst>
              <c:ext xmlns:c16="http://schemas.microsoft.com/office/drawing/2014/chart" uri="{C3380CC4-5D6E-409C-BE32-E72D297353CC}">
                <c16:uniqueId val="{00000011-03E2-40A5-BF7B-956216A8626F}"/>
              </c:ext>
            </c:extLst>
          </c:dPt>
          <c:dPt>
            <c:idx val="9"/>
            <c:invertIfNegative val="0"/>
            <c:bubble3D val="0"/>
            <c:spPr>
              <a:solidFill>
                <a:srgbClr val="6DAAA4"/>
              </a:solidFill>
              <a:ln w="50800">
                <a:solidFill>
                  <a:srgbClr val="F0EA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03E2-40A5-BF7B-956216A8626F}"/>
              </c:ext>
            </c:extLst>
          </c:dPt>
          <c:dPt>
            <c:idx val="10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5-03E2-40A5-BF7B-956216A8626F}"/>
              </c:ext>
            </c:extLst>
          </c:dPt>
          <c:dPt>
            <c:idx val="11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7-03E2-40A5-BF7B-956216A8626F}"/>
              </c:ext>
            </c:extLst>
          </c:dPt>
          <c:dPt>
            <c:idx val="12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9-03E2-40A5-BF7B-956216A8626F}"/>
              </c:ext>
            </c:extLst>
          </c:dPt>
          <c:dPt>
            <c:idx val="13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B-03E2-40A5-BF7B-956216A8626F}"/>
              </c:ext>
            </c:extLst>
          </c:dPt>
          <c:dPt>
            <c:idx val="14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D-03E2-40A5-BF7B-956216A8626F}"/>
              </c:ext>
            </c:extLst>
          </c:dPt>
          <c:dPt>
            <c:idx val="15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1F-03E2-40A5-BF7B-956216A8626F}"/>
              </c:ext>
            </c:extLst>
          </c:dPt>
          <c:dPt>
            <c:idx val="16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1-03E2-40A5-BF7B-956216A8626F}"/>
              </c:ext>
            </c:extLst>
          </c:dPt>
          <c:dPt>
            <c:idx val="17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3-03E2-40A5-BF7B-956216A8626F}"/>
              </c:ext>
            </c:extLst>
          </c:dPt>
          <c:dPt>
            <c:idx val="18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5-03E2-40A5-BF7B-956216A8626F}"/>
              </c:ext>
            </c:extLst>
          </c:dPt>
          <c:dPt>
            <c:idx val="19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7-03E2-40A5-BF7B-956216A8626F}"/>
              </c:ext>
            </c:extLst>
          </c:dPt>
          <c:dPt>
            <c:idx val="20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9-03E2-40A5-BF7B-956216A8626F}"/>
              </c:ext>
            </c:extLst>
          </c:dPt>
          <c:dPt>
            <c:idx val="21"/>
            <c:invertIfNegative val="0"/>
            <c:bubble3D val="0"/>
            <c:spPr>
              <a:solidFill>
                <a:srgbClr val="62A8A2"/>
              </a:solidFill>
            </c:spPr>
            <c:extLst>
              <c:ext xmlns:c16="http://schemas.microsoft.com/office/drawing/2014/chart" uri="{C3380CC4-5D6E-409C-BE32-E72D297353CC}">
                <c16:uniqueId val="{0000002B-03E2-40A5-BF7B-956216A8626F}"/>
              </c:ext>
            </c:extLst>
          </c:dPt>
          <c:dPt>
            <c:idx val="22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2D-03E2-40A5-BF7B-956216A8626F}"/>
              </c:ext>
            </c:extLst>
          </c:dPt>
          <c:dPt>
            <c:idx val="23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2F-03E2-40A5-BF7B-956216A8626F}"/>
              </c:ext>
            </c:extLst>
          </c:dPt>
          <c:dPt>
            <c:idx val="24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31-03E2-40A5-BF7B-956216A8626F}"/>
              </c:ext>
            </c:extLst>
          </c:dPt>
          <c:dPt>
            <c:idx val="25"/>
            <c:invertIfNegative val="0"/>
            <c:bubble3D val="0"/>
            <c:spPr>
              <a:solidFill>
                <a:srgbClr val="2C777E"/>
              </a:solidFill>
            </c:spPr>
            <c:extLst>
              <c:ext xmlns:c16="http://schemas.microsoft.com/office/drawing/2014/chart" uri="{C3380CC4-5D6E-409C-BE32-E72D297353CC}">
                <c16:uniqueId val="{00000033-03E2-40A5-BF7B-956216A8626F}"/>
              </c:ext>
            </c:extLst>
          </c:dPt>
          <c:dPt>
            <c:idx val="26"/>
            <c:invertIfNegative val="0"/>
            <c:bubble3D val="0"/>
            <c:spPr>
              <a:solidFill>
                <a:srgbClr val="1F554B"/>
              </a:solidFill>
            </c:spPr>
            <c:extLst>
              <c:ext xmlns:c16="http://schemas.microsoft.com/office/drawing/2014/chart" uri="{C3380CC4-5D6E-409C-BE32-E72D297353CC}">
                <c16:uniqueId val="{00000035-03E2-40A5-BF7B-956216A8626F}"/>
              </c:ext>
            </c:extLst>
          </c:dPt>
          <c:dPt>
            <c:idx val="27"/>
            <c:invertIfNegative val="0"/>
            <c:bubble3D val="0"/>
            <c:spPr>
              <a:solidFill>
                <a:srgbClr val="1F554B"/>
              </a:solidFill>
            </c:spPr>
            <c:extLst>
              <c:ext xmlns:c16="http://schemas.microsoft.com/office/drawing/2014/chart" uri="{C3380CC4-5D6E-409C-BE32-E72D297353CC}">
                <c16:uniqueId val="{00000037-03E2-40A5-BF7B-956216A8626F}"/>
              </c:ext>
            </c:extLst>
          </c:dPt>
          <c:dLbls>
            <c:dLbl>
              <c:idx val="9"/>
              <c:spPr/>
              <c:txPr>
                <a:bodyPr/>
                <a:lstStyle/>
                <a:p>
                  <a:pPr>
                    <a:defRPr sz="1300" b="1"/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3E2-40A5-BF7B-956216A862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'Brasil e UFs (Gráficos)'!$H$5:$H$32</c:f>
              <c:strCache>
                <c:ptCount val="28"/>
                <c:pt idx="0">
                  <c:v>RO</c:v>
                </c:pt>
                <c:pt idx="1">
                  <c:v>RS</c:v>
                </c:pt>
                <c:pt idx="2">
                  <c:v>SP</c:v>
                </c:pt>
                <c:pt idx="3">
                  <c:v>PA</c:v>
                </c:pt>
                <c:pt idx="4">
                  <c:v>SC</c:v>
                </c:pt>
                <c:pt idx="5">
                  <c:v>AM</c:v>
                </c:pt>
                <c:pt idx="6">
                  <c:v>BA</c:v>
                </c:pt>
                <c:pt idx="7">
                  <c:v>PE</c:v>
                </c:pt>
                <c:pt idx="8">
                  <c:v>AP</c:v>
                </c:pt>
                <c:pt idx="9">
                  <c:v>PB</c:v>
                </c:pt>
                <c:pt idx="10">
                  <c:v>CE</c:v>
                </c:pt>
                <c:pt idx="11">
                  <c:v>PI</c:v>
                </c:pt>
                <c:pt idx="12">
                  <c:v>SE</c:v>
                </c:pt>
                <c:pt idx="13">
                  <c:v>Brasil</c:v>
                </c:pt>
                <c:pt idx="14">
                  <c:v>DF</c:v>
                </c:pt>
                <c:pt idx="15">
                  <c:v>ES</c:v>
                </c:pt>
                <c:pt idx="16">
                  <c:v>MG</c:v>
                </c:pt>
                <c:pt idx="17">
                  <c:v>AL</c:v>
                </c:pt>
                <c:pt idx="18">
                  <c:v>MA</c:v>
                </c:pt>
                <c:pt idx="19">
                  <c:v>RR</c:v>
                </c:pt>
                <c:pt idx="20">
                  <c:v>RN</c:v>
                </c:pt>
                <c:pt idx="21">
                  <c:v>PR</c:v>
                </c:pt>
                <c:pt idx="22">
                  <c:v>GO</c:v>
                </c:pt>
                <c:pt idx="23">
                  <c:v>RJ</c:v>
                </c:pt>
                <c:pt idx="24">
                  <c:v>TO</c:v>
                </c:pt>
                <c:pt idx="25">
                  <c:v>MT</c:v>
                </c:pt>
                <c:pt idx="26">
                  <c:v>MS</c:v>
                </c:pt>
                <c:pt idx="27">
                  <c:v>AC</c:v>
                </c:pt>
              </c:strCache>
            </c:strRef>
          </c:cat>
          <c:val>
            <c:numRef>
              <c:f>'Brasil e UFs (Gráficos)'!$I$5:$I$32</c:f>
              <c:numCache>
                <c:formatCode>0.00%</c:formatCode>
                <c:ptCount val="28"/>
                <c:pt idx="0">
                  <c:v>1.2942698180883339E-2</c:v>
                </c:pt>
                <c:pt idx="1">
                  <c:v>1.3102462087181799E-2</c:v>
                </c:pt>
                <c:pt idx="2">
                  <c:v>1.3832304576097965E-2</c:v>
                </c:pt>
                <c:pt idx="3">
                  <c:v>1.3832847794676306E-2</c:v>
                </c:pt>
                <c:pt idx="4">
                  <c:v>1.9248771531452435E-2</c:v>
                </c:pt>
                <c:pt idx="5">
                  <c:v>2.0531869324735386E-2</c:v>
                </c:pt>
                <c:pt idx="6">
                  <c:v>2.2816346165956514E-2</c:v>
                </c:pt>
                <c:pt idx="7">
                  <c:v>2.3998107311753003E-2</c:v>
                </c:pt>
                <c:pt idx="8">
                  <c:v>2.9060538908505906E-2</c:v>
                </c:pt>
                <c:pt idx="9">
                  <c:v>2.9802659318966196E-2</c:v>
                </c:pt>
                <c:pt idx="10">
                  <c:v>3.0392839477496603E-2</c:v>
                </c:pt>
                <c:pt idx="11">
                  <c:v>3.0917873401666851E-2</c:v>
                </c:pt>
                <c:pt idx="12">
                  <c:v>3.1181441305544455E-2</c:v>
                </c:pt>
                <c:pt idx="13">
                  <c:v>3.2416578247917993E-2</c:v>
                </c:pt>
                <c:pt idx="14">
                  <c:v>3.3034990068823822E-2</c:v>
                </c:pt>
                <c:pt idx="15">
                  <c:v>3.3922184036736525E-2</c:v>
                </c:pt>
                <c:pt idx="16">
                  <c:v>3.3948035323063008E-2</c:v>
                </c:pt>
                <c:pt idx="17">
                  <c:v>3.5371011659997009E-2</c:v>
                </c:pt>
                <c:pt idx="18">
                  <c:v>3.5526630470618326E-2</c:v>
                </c:pt>
                <c:pt idx="19">
                  <c:v>4.1578466107020207E-2</c:v>
                </c:pt>
                <c:pt idx="20">
                  <c:v>4.2143058308696357E-2</c:v>
                </c:pt>
                <c:pt idx="21">
                  <c:v>4.3079443334081091E-2</c:v>
                </c:pt>
                <c:pt idx="22">
                  <c:v>4.8169532162786632E-2</c:v>
                </c:pt>
                <c:pt idx="23">
                  <c:v>5.6526598221577906E-2</c:v>
                </c:pt>
                <c:pt idx="24">
                  <c:v>7.8903830250891538E-2</c:v>
                </c:pt>
                <c:pt idx="25">
                  <c:v>0.12880015984263982</c:v>
                </c:pt>
                <c:pt idx="26">
                  <c:v>0.13442695776064228</c:v>
                </c:pt>
                <c:pt idx="27">
                  <c:v>0.14732576894421889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03E2-40A5-BF7B-956216A8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1833600"/>
        <c:axId val="211835136"/>
      </c:barChart>
      <c:catAx>
        <c:axId val="211833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200" b="1"/>
            </a:pPr>
            <a:endParaRPr lang="pt-BR"/>
          </a:p>
        </c:txPr>
        <c:crossAx val="211835136"/>
        <c:crosses val="autoZero"/>
        <c:auto val="1"/>
        <c:lblAlgn val="ctr"/>
        <c:lblOffset val="450"/>
        <c:noMultiLvlLbl val="0"/>
      </c:catAx>
      <c:valAx>
        <c:axId val="21183513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21183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13</xdr:row>
      <xdr:rowOff>95251</xdr:rowOff>
    </xdr:from>
    <xdr:to>
      <xdr:col>13</xdr:col>
      <xdr:colOff>190500</xdr:colOff>
      <xdr:row>25</xdr:row>
      <xdr:rowOff>104776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13</xdr:col>
      <xdr:colOff>114300</xdr:colOff>
      <xdr:row>39</xdr:row>
      <xdr:rowOff>228600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71AC57-EE2C-4E69-B246-ACC27F4C0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13</xdr:col>
      <xdr:colOff>114300</xdr:colOff>
      <xdr:row>52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840335-0DB9-46FA-B6E8-83042EF6B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19</xdr:col>
      <xdr:colOff>342900</xdr:colOff>
      <xdr:row>12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29FD45-2776-488A-94AC-ECFE6EBBA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253999</xdr:colOff>
      <xdr:row>49</xdr:row>
      <xdr:rowOff>222250</xdr:rowOff>
    </xdr:from>
    <xdr:to>
      <xdr:col>9</xdr:col>
      <xdr:colOff>520915</xdr:colOff>
      <xdr:row>61</xdr:row>
      <xdr:rowOff>181250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A5AE94-7780-4942-A1BD-8B8F78555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246062</xdr:colOff>
      <xdr:row>1</xdr:row>
      <xdr:rowOff>214312</xdr:rowOff>
    </xdr:from>
    <xdr:to>
      <xdr:col>8</xdr:col>
      <xdr:colOff>110812</xdr:colOff>
      <xdr:row>12</xdr:row>
      <xdr:rowOff>236812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DD0752-12BB-4A1B-8657-40A4C55C7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350344</xdr:colOff>
      <xdr:row>2</xdr:row>
      <xdr:rowOff>98535</xdr:rowOff>
    </xdr:from>
    <xdr:to>
      <xdr:col>9</xdr:col>
      <xdr:colOff>113494</xdr:colOff>
      <xdr:row>13</xdr:row>
      <xdr:rowOff>168660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2F7B44-C158-4353-A4D7-10964850A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15</xdr:row>
      <xdr:rowOff>205978</xdr:rowOff>
    </xdr:from>
    <xdr:to>
      <xdr:col>16</xdr:col>
      <xdr:colOff>178594</xdr:colOff>
      <xdr:row>28</xdr:row>
      <xdr:rowOff>107156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452437</xdr:colOff>
      <xdr:row>29</xdr:row>
      <xdr:rowOff>23812</xdr:rowOff>
    </xdr:from>
    <xdr:to>
      <xdr:col>16</xdr:col>
      <xdr:colOff>130968</xdr:colOff>
      <xdr:row>59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&#250;tria%20gr&#225;fico%20can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</sheetNames>
    <sheetDataSet>
      <sheetData sheetId="0">
        <row r="2">
          <cell r="B2">
            <v>7.4547414416972213E-3</v>
          </cell>
        </row>
        <row r="3">
          <cell r="B3">
            <v>-7.9154776428058904E-2</v>
          </cell>
        </row>
        <row r="4">
          <cell r="B4">
            <v>2.2285780992010507E-2</v>
          </cell>
        </row>
        <row r="5">
          <cell r="B5">
            <v>-8.2015926123357397E-2</v>
          </cell>
        </row>
        <row r="6">
          <cell r="B6">
            <v>-5.256053656753934E-2</v>
          </cell>
        </row>
        <row r="7">
          <cell r="B7">
            <v>-6.2665980811369981E-2</v>
          </cell>
        </row>
        <row r="8">
          <cell r="B8">
            <v>-8.0678282134095669E-3</v>
          </cell>
        </row>
        <row r="9">
          <cell r="B9">
            <v>-2.8521786067325916E-2</v>
          </cell>
        </row>
        <row r="10">
          <cell r="B10">
            <v>-4.2131510705912145E-2</v>
          </cell>
        </row>
        <row r="11">
          <cell r="B11">
            <v>7.6040726167824868E-2</v>
          </cell>
        </row>
        <row r="12">
          <cell r="B12">
            <v>9.8985010438201515E-2</v>
          </cell>
        </row>
        <row r="13">
          <cell r="B13">
            <v>6.7699999999999996E-2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rgb="FFC00000"/>
  </sheetPr>
  <dimension ref="A1:K52"/>
  <sheetViews>
    <sheetView zoomScaleNormal="100" workbookViewId="0">
      <selection activeCell="C10" sqref="C10:G10"/>
    </sheetView>
  </sheetViews>
  <sheetFormatPr defaultRowHeight="18.75"/>
  <cols>
    <col min="1" max="1" width="17.7109375" style="4" customWidth="1"/>
    <col min="2" max="2" width="17.140625" style="4" customWidth="1"/>
    <col min="3" max="7" width="20.5703125" style="4" customWidth="1"/>
    <col min="8" max="8" width="19.42578125" style="4" customWidth="1"/>
    <col min="9" max="9" width="9.7109375" style="4" bestFit="1" customWidth="1"/>
    <col min="10" max="10" width="9.140625" style="4" customWidth="1"/>
    <col min="11" max="11" width="11.140625" style="4" bestFit="1" customWidth="1"/>
    <col min="12" max="16384" width="9.140625" style="4"/>
  </cols>
  <sheetData>
    <row r="1" spans="1:11">
      <c r="A1" s="3" t="s">
        <v>11</v>
      </c>
      <c r="F1" s="71"/>
    </row>
    <row r="2" spans="1:11">
      <c r="A2" s="3"/>
    </row>
    <row r="3" spans="1:11">
      <c r="A3" s="8" t="s">
        <v>168</v>
      </c>
      <c r="B3" s="22"/>
    </row>
    <row r="4" spans="1:11" ht="87" customHeight="1">
      <c r="A4" s="88" t="s">
        <v>0</v>
      </c>
      <c r="B4" s="89" t="s">
        <v>1</v>
      </c>
      <c r="C4" s="66" t="s">
        <v>2</v>
      </c>
      <c r="D4" s="66" t="s">
        <v>4</v>
      </c>
      <c r="E4" s="66" t="s">
        <v>6</v>
      </c>
      <c r="F4" s="89" t="s">
        <v>39</v>
      </c>
      <c r="G4" s="67" t="s">
        <v>8</v>
      </c>
      <c r="H4" s="68" t="s">
        <v>120</v>
      </c>
    </row>
    <row r="5" spans="1:11">
      <c r="A5" s="88"/>
      <c r="B5" s="89"/>
      <c r="C5" s="66" t="s">
        <v>3</v>
      </c>
      <c r="D5" s="66" t="s">
        <v>5</v>
      </c>
      <c r="E5" s="66" t="s">
        <v>7</v>
      </c>
      <c r="F5" s="89"/>
      <c r="G5" s="67" t="s">
        <v>9</v>
      </c>
      <c r="H5" s="68" t="s">
        <v>9</v>
      </c>
    </row>
    <row r="6" spans="1:11">
      <c r="A6" s="58">
        <v>2019</v>
      </c>
      <c r="B6" s="58" t="s">
        <v>10</v>
      </c>
      <c r="C6" s="56">
        <v>53032.2939624192</v>
      </c>
      <c r="D6" s="56">
        <v>5931.4347659826999</v>
      </c>
      <c r="E6" s="56">
        <v>58964</v>
      </c>
      <c r="F6" s="56">
        <v>17668</v>
      </c>
      <c r="G6" s="60">
        <v>1.9467863783100059</v>
      </c>
      <c r="H6" s="73">
        <f>0.0836321864907539*100</f>
        <v>8.3632186490753888</v>
      </c>
      <c r="I6" s="62"/>
      <c r="K6" s="47"/>
    </row>
    <row r="7" spans="1:11">
      <c r="A7" s="59">
        <v>2020</v>
      </c>
      <c r="B7" s="59" t="s">
        <v>10</v>
      </c>
      <c r="C7" s="57">
        <v>57141.511521503497</v>
      </c>
      <c r="D7" s="57">
        <v>6060.8374048012702</v>
      </c>
      <c r="E7" s="57">
        <v>63202.348926304701</v>
      </c>
      <c r="F7" s="57">
        <v>18858</v>
      </c>
      <c r="G7" s="61">
        <f>-0.0422626821322596*100</f>
        <v>-4.2262682132259606</v>
      </c>
      <c r="H7" s="74">
        <f>0.0718852129828265*100</f>
        <v>7.1885212982826507</v>
      </c>
      <c r="I7" s="62"/>
      <c r="K7" s="47"/>
    </row>
    <row r="8" spans="1:11">
      <c r="A8" s="58" t="s">
        <v>128</v>
      </c>
      <c r="B8" s="58" t="s">
        <v>10</v>
      </c>
      <c r="C8" s="56">
        <v>68492.049185275799</v>
      </c>
      <c r="D8" s="56">
        <v>7773.5711025082301</v>
      </c>
      <c r="E8" s="56">
        <v>76265.620287784041</v>
      </c>
      <c r="F8" s="56">
        <v>22662.010675196747</v>
      </c>
      <c r="G8" s="60">
        <v>6.32</v>
      </c>
      <c r="H8" s="73">
        <v>20.67</v>
      </c>
      <c r="I8" s="62"/>
      <c r="K8" s="47"/>
    </row>
    <row r="9" spans="1:11" ht="19.5" thickBot="1">
      <c r="A9" s="48" t="s">
        <v>132</v>
      </c>
      <c r="B9" s="48" t="s">
        <v>10</v>
      </c>
      <c r="C9" s="49">
        <v>68334.293939675612</v>
      </c>
      <c r="D9" s="49">
        <v>7731.5119031615577</v>
      </c>
      <c r="E9" s="49">
        <v>76065.805842837144</v>
      </c>
      <c r="F9" s="49">
        <v>24321.52</v>
      </c>
      <c r="G9" s="75">
        <v>3.18</v>
      </c>
      <c r="H9" s="76">
        <v>-0.26</v>
      </c>
      <c r="I9" s="62"/>
      <c r="K9" s="47"/>
    </row>
    <row r="10" spans="1:11" ht="19.5" thickBot="1">
      <c r="A10" s="21" t="s">
        <v>164</v>
      </c>
      <c r="B10" s="21" t="s">
        <v>10</v>
      </c>
      <c r="C10" s="20">
        <v>80143.277987214591</v>
      </c>
      <c r="D10" s="20">
        <v>9545.6539070111012</v>
      </c>
      <c r="E10" s="20">
        <v>89688.931894225694</v>
      </c>
      <c r="F10" s="65">
        <v>28675.8382784399</v>
      </c>
      <c r="G10" s="77">
        <v>3.54</v>
      </c>
      <c r="H10" s="78">
        <v>17.90965848641093</v>
      </c>
      <c r="I10" s="62"/>
      <c r="J10" s="62"/>
      <c r="K10" s="47"/>
    </row>
    <row r="11" spans="1:11" ht="15" customHeight="1">
      <c r="A11" s="23" t="s">
        <v>12</v>
      </c>
    </row>
    <row r="12" spans="1:11" ht="15" customHeight="1">
      <c r="A12" s="23" t="s">
        <v>129</v>
      </c>
      <c r="E12" s="4" t="s">
        <v>14</v>
      </c>
      <c r="H12" s="47"/>
    </row>
    <row r="13" spans="1:11" ht="15" customHeight="1">
      <c r="H13" s="62"/>
    </row>
    <row r="14" spans="1:11">
      <c r="G14" s="62"/>
      <c r="H14" s="62"/>
    </row>
    <row r="15" spans="1:11" ht="19.5" thickBot="1">
      <c r="A15" s="9" t="s">
        <v>167</v>
      </c>
      <c r="B15" s="7"/>
      <c r="C15" s="7"/>
      <c r="D15" s="7"/>
      <c r="G15" s="62"/>
    </row>
    <row r="16" spans="1:11" ht="40.5" customHeight="1">
      <c r="A16" s="88" t="s">
        <v>0</v>
      </c>
      <c r="B16" s="90" t="s">
        <v>1</v>
      </c>
      <c r="C16" s="91" t="s">
        <v>14</v>
      </c>
      <c r="D16" s="92"/>
      <c r="E16" s="93"/>
    </row>
    <row r="17" spans="1:6" ht="21" customHeight="1" thickBot="1">
      <c r="A17" s="88"/>
      <c r="B17" s="90"/>
      <c r="C17" s="94"/>
      <c r="D17" s="95"/>
      <c r="E17" s="96"/>
    </row>
    <row r="18" spans="1:6" ht="56.25">
      <c r="A18" s="88"/>
      <c r="B18" s="89"/>
      <c r="C18" s="66" t="s">
        <v>15</v>
      </c>
      <c r="D18" s="69" t="s">
        <v>16</v>
      </c>
      <c r="E18" s="68" t="s">
        <v>121</v>
      </c>
    </row>
    <row r="19" spans="1:6">
      <c r="A19" s="58">
        <v>2019</v>
      </c>
      <c r="B19" s="58" t="s">
        <v>10</v>
      </c>
      <c r="C19" s="56">
        <v>9459.8930610155185</v>
      </c>
      <c r="D19" s="60">
        <v>15.37</v>
      </c>
      <c r="E19" s="60">
        <v>16.429453058652498</v>
      </c>
      <c r="F19" s="47"/>
    </row>
    <row r="20" spans="1:6">
      <c r="A20" s="59">
        <v>2020</v>
      </c>
      <c r="B20" s="59" t="s">
        <v>10</v>
      </c>
      <c r="C20" s="57">
        <v>12622.357006512801</v>
      </c>
      <c r="D20" s="61">
        <v>1.11847876926618</v>
      </c>
      <c r="E20" s="61">
        <v>33.430229338742102</v>
      </c>
      <c r="F20" s="47"/>
    </row>
    <row r="21" spans="1:6">
      <c r="A21" s="58">
        <v>2021</v>
      </c>
      <c r="B21" s="58" t="s">
        <v>10</v>
      </c>
      <c r="C21" s="56">
        <v>16829.599592426312</v>
      </c>
      <c r="D21" s="60">
        <v>4.6774645264226606</v>
      </c>
      <c r="E21" s="60">
        <v>33.33167160256</v>
      </c>
      <c r="F21" s="47"/>
    </row>
    <row r="22" spans="1:6" ht="15" customHeight="1" thickBot="1">
      <c r="A22" s="48" t="s">
        <v>132</v>
      </c>
      <c r="B22" s="48" t="s">
        <v>10</v>
      </c>
      <c r="C22" s="49">
        <v>11551.043382268363</v>
      </c>
      <c r="D22" s="48">
        <v>-7.88</v>
      </c>
      <c r="E22" s="50">
        <v>-31.364716558874129</v>
      </c>
      <c r="F22" s="47"/>
    </row>
    <row r="23" spans="1:6" ht="19.5" thickBot="1">
      <c r="A23" s="21" t="s">
        <v>164</v>
      </c>
      <c r="B23" s="21" t="s">
        <v>10</v>
      </c>
      <c r="C23" s="20">
        <v>15689.859444475633</v>
      </c>
      <c r="D23" s="46">
        <v>-2.9</v>
      </c>
      <c r="E23" s="46">
        <v>35.830668496671336</v>
      </c>
      <c r="F23" s="47"/>
    </row>
    <row r="24" spans="1:6" ht="15" customHeight="1">
      <c r="A24" s="23" t="s">
        <v>17</v>
      </c>
    </row>
    <row r="25" spans="1:6" ht="15" customHeight="1">
      <c r="A25" s="23" t="s">
        <v>130</v>
      </c>
    </row>
    <row r="26" spans="1:6" ht="15" customHeight="1">
      <c r="A26" s="23" t="s">
        <v>13</v>
      </c>
    </row>
    <row r="28" spans="1:6">
      <c r="A28" s="9" t="s">
        <v>165</v>
      </c>
      <c r="B28" s="7"/>
      <c r="C28" s="7"/>
      <c r="D28" s="7"/>
    </row>
    <row r="29" spans="1:6" ht="39.75" customHeight="1">
      <c r="A29" s="88" t="s">
        <v>0</v>
      </c>
      <c r="B29" s="89" t="s">
        <v>1</v>
      </c>
      <c r="C29" s="97" t="s">
        <v>18</v>
      </c>
      <c r="D29" s="98"/>
      <c r="E29" s="98"/>
    </row>
    <row r="30" spans="1:6" ht="23.25" customHeight="1" thickBot="1">
      <c r="A30" s="88"/>
      <c r="B30" s="89"/>
      <c r="C30" s="99"/>
      <c r="D30" s="100"/>
      <c r="E30" s="100"/>
    </row>
    <row r="31" spans="1:6" ht="56.25">
      <c r="A31" s="88"/>
      <c r="B31" s="89"/>
      <c r="C31" s="66" t="s">
        <v>15</v>
      </c>
      <c r="D31" s="69" t="s">
        <v>16</v>
      </c>
      <c r="E31" s="68" t="s">
        <v>121</v>
      </c>
    </row>
    <row r="32" spans="1:6">
      <c r="A32" s="58">
        <v>2019</v>
      </c>
      <c r="B32" s="58" t="s">
        <v>10</v>
      </c>
      <c r="C32" s="56">
        <v>6411.6524548478401</v>
      </c>
      <c r="D32" s="60">
        <v>-2.85</v>
      </c>
      <c r="E32" s="60">
        <v>9.2356824413368805</v>
      </c>
    </row>
    <row r="33" spans="1:6">
      <c r="A33" s="59">
        <v>2020</v>
      </c>
      <c r="B33" s="59" t="s">
        <v>10</v>
      </c>
      <c r="C33" s="57">
        <v>7391.2798592270101</v>
      </c>
      <c r="D33" s="61">
        <v>-4.2131510705912101</v>
      </c>
      <c r="E33" s="61">
        <v>15.2788600330087</v>
      </c>
    </row>
    <row r="34" spans="1:6">
      <c r="A34" s="58">
        <v>2021</v>
      </c>
      <c r="B34" s="58" t="s">
        <v>10</v>
      </c>
      <c r="C34" s="56">
        <v>9432.1694091493828</v>
      </c>
      <c r="D34" s="60">
        <f>0.0760407261678249*100</f>
        <v>7.6040726167824895</v>
      </c>
      <c r="E34" s="60">
        <v>27.61</v>
      </c>
    </row>
    <row r="35" spans="1:6" ht="19.5" thickBot="1">
      <c r="A35" s="48" t="s">
        <v>132</v>
      </c>
      <c r="B35" s="48" t="s">
        <v>10</v>
      </c>
      <c r="C35" s="49">
        <v>8317.9218746649985</v>
      </c>
      <c r="D35" s="48">
        <v>9.9</v>
      </c>
      <c r="E35" s="50">
        <v>-11.813268890225226</v>
      </c>
    </row>
    <row r="36" spans="1:6" ht="19.5" thickBot="1">
      <c r="A36" s="21" t="s">
        <v>164</v>
      </c>
      <c r="B36" s="21" t="s">
        <v>10</v>
      </c>
      <c r="C36" s="20">
        <v>10210.81111502659</v>
      </c>
      <c r="D36" s="46">
        <v>6.77</v>
      </c>
      <c r="E36" s="46">
        <v>22.756756662105904</v>
      </c>
      <c r="F36" s="47"/>
    </row>
    <row r="37" spans="1:6" ht="15" customHeight="1">
      <c r="A37" s="23" t="s">
        <v>17</v>
      </c>
    </row>
    <row r="38" spans="1:6" ht="15" customHeight="1">
      <c r="A38" s="23" t="s">
        <v>130</v>
      </c>
    </row>
    <row r="39" spans="1:6" ht="15" customHeight="1">
      <c r="A39" s="23" t="s">
        <v>13</v>
      </c>
    </row>
    <row r="41" spans="1:6">
      <c r="A41" s="9" t="s">
        <v>166</v>
      </c>
      <c r="B41" s="7"/>
      <c r="C41" s="7"/>
      <c r="D41" s="7"/>
    </row>
    <row r="42" spans="1:6" ht="39.75" customHeight="1">
      <c r="A42" s="88" t="s">
        <v>0</v>
      </c>
      <c r="B42" s="89" t="s">
        <v>1</v>
      </c>
      <c r="C42" s="90" t="s">
        <v>19</v>
      </c>
      <c r="D42" s="101"/>
      <c r="E42" s="101"/>
    </row>
    <row r="43" spans="1:6" ht="24.75" customHeight="1" thickBot="1">
      <c r="A43" s="88"/>
      <c r="B43" s="89"/>
      <c r="C43" s="102"/>
      <c r="D43" s="95"/>
      <c r="E43" s="95"/>
    </row>
    <row r="44" spans="1:6" ht="56.25">
      <c r="A44" s="88"/>
      <c r="B44" s="89"/>
      <c r="C44" s="66" t="s">
        <v>15</v>
      </c>
      <c r="D44" s="69" t="s">
        <v>16</v>
      </c>
      <c r="E44" s="68" t="s">
        <v>121</v>
      </c>
    </row>
    <row r="45" spans="1:6">
      <c r="A45" s="58">
        <v>2019</v>
      </c>
      <c r="B45" s="58" t="s">
        <v>10</v>
      </c>
      <c r="C45" s="56">
        <v>37160.748446555874</v>
      </c>
      <c r="D45" s="60">
        <v>-0.04</v>
      </c>
      <c r="E45" s="60">
        <v>6.4838914738835296</v>
      </c>
    </row>
    <row r="46" spans="1:6">
      <c r="A46" s="59">
        <v>2020</v>
      </c>
      <c r="B46" s="59" t="s">
        <v>10</v>
      </c>
      <c r="C46" s="57">
        <v>37127.874655763699</v>
      </c>
      <c r="D46" s="61">
        <v>-5.6891226575724803</v>
      </c>
      <c r="E46" s="61">
        <v>-8.8463747815670207E-2</v>
      </c>
    </row>
    <row r="47" spans="1:6">
      <c r="A47" s="58">
        <v>2021</v>
      </c>
      <c r="B47" s="58" t="s">
        <v>10</v>
      </c>
      <c r="C47" s="56">
        <v>42230</v>
      </c>
      <c r="D47" s="60">
        <f>0.0662334156573821*100</f>
        <v>6.62334156573821</v>
      </c>
      <c r="E47" s="60">
        <v>13.742789144932498</v>
      </c>
    </row>
    <row r="48" spans="1:6" ht="19.5" thickBot="1">
      <c r="A48" s="48" t="s">
        <v>132</v>
      </c>
      <c r="B48" s="48" t="s">
        <v>10</v>
      </c>
      <c r="C48" s="49">
        <v>48465.328682742242</v>
      </c>
      <c r="D48" s="50">
        <v>4.9949871829060077</v>
      </c>
      <c r="E48" s="50">
        <v>14.765163823685157</v>
      </c>
    </row>
    <row r="49" spans="1:9" s="3" customFormat="1" ht="19.5" thickBot="1">
      <c r="A49" s="21" t="s">
        <v>164</v>
      </c>
      <c r="B49" s="21" t="s">
        <v>10</v>
      </c>
      <c r="C49" s="20">
        <v>54242.607427712363</v>
      </c>
      <c r="D49" s="46">
        <v>3.7</v>
      </c>
      <c r="E49" s="46">
        <v>11.920436530594136</v>
      </c>
    </row>
    <row r="50" spans="1:9" ht="15" customHeight="1">
      <c r="A50" s="23" t="s">
        <v>17</v>
      </c>
      <c r="B50" s="7"/>
      <c r="C50" s="7"/>
      <c r="D50" s="7"/>
    </row>
    <row r="51" spans="1:9" ht="15" customHeight="1">
      <c r="A51" s="23"/>
      <c r="B51" s="7"/>
      <c r="C51" s="7"/>
      <c r="D51" s="7"/>
    </row>
    <row r="52" spans="1:9" ht="15" customHeight="1">
      <c r="A52" s="23" t="s">
        <v>129</v>
      </c>
      <c r="B52" s="7"/>
      <c r="C52" s="7"/>
      <c r="D52" s="7"/>
      <c r="E52"/>
      <c r="F52"/>
      <c r="G52"/>
      <c r="H52"/>
      <c r="I52"/>
    </row>
  </sheetData>
  <mergeCells count="12">
    <mergeCell ref="A29:A31"/>
    <mergeCell ref="B29:B31"/>
    <mergeCell ref="A42:A44"/>
    <mergeCell ref="B42:B44"/>
    <mergeCell ref="C29:E30"/>
    <mergeCell ref="C42:E43"/>
    <mergeCell ref="A4:A5"/>
    <mergeCell ref="B4:B5"/>
    <mergeCell ref="F4:F5"/>
    <mergeCell ref="A16:A18"/>
    <mergeCell ref="B16:B18"/>
    <mergeCell ref="C16:E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B1:I63"/>
  <sheetViews>
    <sheetView zoomScale="90" zoomScaleNormal="90" workbookViewId="0">
      <selection activeCell="N54" sqref="N54"/>
    </sheetView>
  </sheetViews>
  <sheetFormatPr defaultRowHeight="18.75"/>
  <cols>
    <col min="1" max="1" width="4.28515625" style="4" customWidth="1"/>
    <col min="2" max="2" width="31.7109375" style="25" customWidth="1"/>
    <col min="3" max="3" width="18" style="25" customWidth="1"/>
    <col min="4" max="4" width="17.7109375" style="25" customWidth="1"/>
    <col min="5" max="5" width="16.28515625" style="25" customWidth="1"/>
    <col min="6" max="6" width="9.140625" style="4"/>
    <col min="7" max="8" width="9.5703125" style="4" customWidth="1"/>
    <col min="9" max="16384" width="9.140625" style="4"/>
  </cols>
  <sheetData>
    <row r="1" spans="2:5" s="3" customFormat="1">
      <c r="B1" s="25" t="s">
        <v>133</v>
      </c>
      <c r="C1" s="25"/>
      <c r="D1" s="25"/>
      <c r="E1" s="25"/>
    </row>
    <row r="3" spans="2:5">
      <c r="B3" s="26" t="s">
        <v>34</v>
      </c>
      <c r="C3" s="26"/>
      <c r="D3" s="26"/>
      <c r="E3" s="26"/>
    </row>
    <row r="4" spans="2:5" ht="18.75" customHeight="1">
      <c r="B4" s="103" t="s">
        <v>21</v>
      </c>
      <c r="C4" s="105" t="s">
        <v>20</v>
      </c>
      <c r="D4" s="106"/>
      <c r="E4" s="107" t="s">
        <v>169</v>
      </c>
    </row>
    <row r="5" spans="2:5">
      <c r="B5" s="104"/>
      <c r="C5" s="70">
        <v>2022</v>
      </c>
      <c r="D5" s="70">
        <v>2023</v>
      </c>
      <c r="E5" s="108"/>
    </row>
    <row r="6" spans="2:5">
      <c r="B6" s="30" t="s">
        <v>22</v>
      </c>
      <c r="C6" s="31">
        <v>48813</v>
      </c>
      <c r="D6" s="31">
        <v>47440</v>
      </c>
      <c r="E6" s="32">
        <f>D6/C6*100-100</f>
        <v>-2.812775285272366</v>
      </c>
    </row>
    <row r="7" spans="2:5">
      <c r="B7" s="30" t="s">
        <v>23</v>
      </c>
      <c r="C7" s="31">
        <v>3826</v>
      </c>
      <c r="D7" s="31">
        <v>4257</v>
      </c>
      <c r="E7" s="32">
        <f t="shared" ref="E7:E18" si="0">D7/C7*100-100</f>
        <v>11.265028750653428</v>
      </c>
    </row>
    <row r="8" spans="2:5">
      <c r="B8" s="30" t="s">
        <v>24</v>
      </c>
      <c r="C8" s="31">
        <v>108231</v>
      </c>
      <c r="D8" s="31">
        <v>112250</v>
      </c>
      <c r="E8" s="32">
        <f t="shared" si="0"/>
        <v>3.7133538450166697</v>
      </c>
    </row>
    <row r="9" spans="2:5">
      <c r="B9" s="30" t="s">
        <v>176</v>
      </c>
      <c r="C9" s="31">
        <v>39177</v>
      </c>
      <c r="D9" s="31">
        <v>26629</v>
      </c>
      <c r="E9" s="87">
        <f>D9/C9-1</f>
        <v>-0.32028996605150983</v>
      </c>
    </row>
    <row r="10" spans="2:5">
      <c r="B10" s="30" t="s">
        <v>25</v>
      </c>
      <c r="C10" s="31">
        <v>17050772</v>
      </c>
      <c r="D10" s="31">
        <v>18982924</v>
      </c>
      <c r="E10" s="32">
        <f t="shared" si="0"/>
        <v>11.331756708728506</v>
      </c>
    </row>
    <row r="11" spans="2:5">
      <c r="B11" s="30" t="s">
        <v>26</v>
      </c>
      <c r="C11" s="31">
        <v>105201</v>
      </c>
      <c r="D11" s="31">
        <v>102709</v>
      </c>
      <c r="E11" s="32">
        <f t="shared" si="0"/>
        <v>-2.3687987756770355</v>
      </c>
    </row>
    <row r="12" spans="2:5">
      <c r="B12" s="30" t="s">
        <v>27</v>
      </c>
      <c r="C12" s="31">
        <v>7641</v>
      </c>
      <c r="D12" s="31">
        <v>13624</v>
      </c>
      <c r="E12" s="32">
        <f t="shared" si="0"/>
        <v>78.301269467347225</v>
      </c>
    </row>
    <row r="13" spans="2:5">
      <c r="B13" s="30" t="s">
        <v>28</v>
      </c>
      <c r="C13" s="31">
        <v>12193</v>
      </c>
      <c r="D13" s="31">
        <v>13216</v>
      </c>
      <c r="E13" s="32">
        <f t="shared" si="0"/>
        <v>8.3900598704174598</v>
      </c>
    </row>
    <row r="14" spans="2:5">
      <c r="B14" s="30" t="s">
        <v>29</v>
      </c>
      <c r="C14" s="31">
        <v>132369</v>
      </c>
      <c r="D14" s="31">
        <v>97741</v>
      </c>
      <c r="E14" s="32">
        <f t="shared" si="0"/>
        <v>-26.160203673065439</v>
      </c>
    </row>
    <row r="15" spans="2:5">
      <c r="B15" s="30" t="s">
        <v>30</v>
      </c>
      <c r="C15" s="31">
        <v>569894</v>
      </c>
      <c r="D15" s="31">
        <v>518234</v>
      </c>
      <c r="E15" s="32">
        <f t="shared" si="0"/>
        <v>-9.0648436375887513</v>
      </c>
    </row>
    <row r="16" spans="2:5">
      <c r="B16" s="30" t="s">
        <v>31</v>
      </c>
      <c r="C16" s="31">
        <v>13692</v>
      </c>
      <c r="D16" s="31">
        <v>15168</v>
      </c>
      <c r="E16" s="32">
        <f t="shared" si="0"/>
        <v>10.780017528483782</v>
      </c>
    </row>
    <row r="17" spans="2:9">
      <c r="B17" s="30" t="s">
        <v>135</v>
      </c>
      <c r="C17" s="31">
        <v>12621</v>
      </c>
      <c r="D17" s="31">
        <v>10889</v>
      </c>
      <c r="E17" s="32">
        <f t="shared" si="0"/>
        <v>-13.723159813010071</v>
      </c>
    </row>
    <row r="18" spans="2:9">
      <c r="B18" s="30" t="s">
        <v>32</v>
      </c>
      <c r="C18" s="31">
        <v>48055</v>
      </c>
      <c r="D18" s="31">
        <v>71427</v>
      </c>
      <c r="E18" s="32">
        <f t="shared" si="0"/>
        <v>48.6359379877224</v>
      </c>
    </row>
    <row r="19" spans="2:9">
      <c r="B19" s="26" t="s">
        <v>33</v>
      </c>
      <c r="C19" s="26"/>
      <c r="D19" s="26"/>
      <c r="E19" s="26"/>
    </row>
    <row r="21" spans="2:9" ht="18.75" customHeight="1">
      <c r="B21" s="109" t="s">
        <v>38</v>
      </c>
      <c r="C21" s="105" t="s">
        <v>20</v>
      </c>
      <c r="D21" s="106"/>
      <c r="E21" s="107" t="s">
        <v>169</v>
      </c>
    </row>
    <row r="22" spans="2:9">
      <c r="B22" s="110"/>
      <c r="C22" s="70">
        <v>2022</v>
      </c>
      <c r="D22" s="70">
        <v>2023</v>
      </c>
      <c r="E22" s="108"/>
    </row>
    <row r="23" spans="2:9">
      <c r="B23" s="43" t="s">
        <v>91</v>
      </c>
      <c r="C23" s="6">
        <v>1335493</v>
      </c>
      <c r="D23" s="6">
        <v>1437589</v>
      </c>
      <c r="E23" s="27">
        <f>D23/C23*100-100</f>
        <v>7.6448173071667043</v>
      </c>
    </row>
    <row r="24" spans="2:9">
      <c r="B24" s="43" t="s">
        <v>77</v>
      </c>
      <c r="C24" s="6">
        <v>96362</v>
      </c>
      <c r="D24" s="6">
        <v>96326</v>
      </c>
      <c r="E24" s="27">
        <f t="shared" ref="E24" si="1">D24/C24*100-100</f>
        <v>-3.7359124966272361E-2</v>
      </c>
    </row>
    <row r="25" spans="2:9" ht="18.75" customHeight="1">
      <c r="B25" s="43" t="s">
        <v>78</v>
      </c>
      <c r="C25" s="51">
        <v>336451</v>
      </c>
      <c r="D25" s="6">
        <v>349596</v>
      </c>
      <c r="E25" s="27">
        <f>D25/C25*100-100</f>
        <v>3.9069582197705017</v>
      </c>
    </row>
    <row r="26" spans="2:9">
      <c r="B26" s="43" t="s">
        <v>80</v>
      </c>
      <c r="C26" s="6">
        <v>6229842</v>
      </c>
      <c r="D26" s="6">
        <v>5314168</v>
      </c>
      <c r="E26" s="27">
        <f>D26/C26*100-100</f>
        <v>-14.698189777525656</v>
      </c>
    </row>
    <row r="27" spans="2:9">
      <c r="B27" s="43" t="s">
        <v>92</v>
      </c>
      <c r="C27" s="51">
        <v>268902</v>
      </c>
      <c r="D27" s="6">
        <v>262240</v>
      </c>
      <c r="E27" s="27">
        <f>D27/C27*100-100</f>
        <v>-2.4774825029192868</v>
      </c>
      <c r="G27" s="52"/>
      <c r="H27" s="52"/>
      <c r="I27" s="52"/>
    </row>
    <row r="28" spans="2:9" ht="15.75" customHeight="1">
      <c r="B28" s="26" t="s">
        <v>35</v>
      </c>
      <c r="D28" s="26"/>
      <c r="E28" s="28"/>
    </row>
    <row r="30" spans="2:9" ht="18.75" customHeight="1">
      <c r="B30" s="109" t="s">
        <v>37</v>
      </c>
      <c r="C30" s="105" t="s">
        <v>20</v>
      </c>
      <c r="D30" s="106"/>
      <c r="E30" s="107" t="s">
        <v>169</v>
      </c>
    </row>
    <row r="31" spans="2:9">
      <c r="B31" s="110"/>
      <c r="C31" s="70">
        <v>2022</v>
      </c>
      <c r="D31" s="70">
        <v>2023</v>
      </c>
      <c r="E31" s="108"/>
    </row>
    <row r="32" spans="2:9">
      <c r="B32" s="43" t="s">
        <v>36</v>
      </c>
      <c r="C32" s="6">
        <v>595431</v>
      </c>
      <c r="D32" s="6">
        <v>596441</v>
      </c>
      <c r="E32" s="27">
        <f>D32/C32*100-100</f>
        <v>0.16962502792094369</v>
      </c>
    </row>
    <row r="33" spans="2:6">
      <c r="B33" s="43" t="s">
        <v>79</v>
      </c>
      <c r="C33" s="6">
        <v>34532</v>
      </c>
      <c r="D33" s="6">
        <v>32816</v>
      </c>
      <c r="E33" s="27">
        <f>D33/C33*100-100</f>
        <v>-4.9693038341248723</v>
      </c>
    </row>
    <row r="34" spans="2:6">
      <c r="B34" s="26" t="s">
        <v>35</v>
      </c>
      <c r="D34" s="26"/>
      <c r="E34" s="26"/>
    </row>
    <row r="36" spans="2:6" ht="18.75" customHeight="1">
      <c r="B36" s="103" t="s">
        <v>81</v>
      </c>
      <c r="C36" s="105" t="s">
        <v>20</v>
      </c>
      <c r="D36" s="106"/>
      <c r="E36" s="107" t="s">
        <v>169</v>
      </c>
    </row>
    <row r="37" spans="2:6">
      <c r="B37" s="104"/>
      <c r="C37" s="70">
        <v>2022</v>
      </c>
      <c r="D37" s="70">
        <v>2023</v>
      </c>
      <c r="E37" s="108"/>
    </row>
    <row r="38" spans="2:6">
      <c r="B38" s="43" t="s">
        <v>82</v>
      </c>
      <c r="C38" s="6">
        <v>25300</v>
      </c>
      <c r="D38" s="6">
        <v>106140</v>
      </c>
      <c r="E38" s="27">
        <f>D38/C38*100-100</f>
        <v>319.52569169960475</v>
      </c>
    </row>
    <row r="39" spans="2:6">
      <c r="B39" s="43" t="s">
        <v>86</v>
      </c>
      <c r="C39" s="6">
        <v>2669670</v>
      </c>
      <c r="D39" s="6">
        <v>2936697</v>
      </c>
      <c r="E39" s="27">
        <f t="shared" ref="E39:E45" si="2">D39/C39*100-100</f>
        <v>10.002247468788283</v>
      </c>
      <c r="F39" s="5"/>
    </row>
    <row r="40" spans="2:6" ht="15.75" customHeight="1">
      <c r="B40" s="43" t="s">
        <v>87</v>
      </c>
      <c r="C40" s="6">
        <v>7983550</v>
      </c>
      <c r="D40" s="6">
        <v>7327692</v>
      </c>
      <c r="E40" s="27">
        <f t="shared" si="2"/>
        <v>-8.215117335020139</v>
      </c>
    </row>
    <row r="41" spans="2:6">
      <c r="B41" s="43" t="s">
        <v>88</v>
      </c>
      <c r="C41" s="6">
        <v>34240</v>
      </c>
      <c r="D41" s="6">
        <v>35241</v>
      </c>
      <c r="E41" s="27">
        <f t="shared" si="2"/>
        <v>2.9234813084112261</v>
      </c>
    </row>
    <row r="42" spans="2:6">
      <c r="B42" s="43" t="s">
        <v>83</v>
      </c>
      <c r="C42" s="6">
        <v>13000</v>
      </c>
      <c r="D42" s="6">
        <v>15300</v>
      </c>
      <c r="E42" s="27">
        <f t="shared" si="2"/>
        <v>17.692307692307693</v>
      </c>
    </row>
    <row r="43" spans="2:6">
      <c r="B43" s="43" t="s">
        <v>84</v>
      </c>
      <c r="C43" s="6">
        <v>27370</v>
      </c>
      <c r="D43" s="6">
        <v>26401</v>
      </c>
      <c r="E43" s="27">
        <f t="shared" si="2"/>
        <v>-3.5403726708074572</v>
      </c>
    </row>
    <row r="44" spans="2:6">
      <c r="B44" s="43" t="s">
        <v>85</v>
      </c>
      <c r="C44" s="6">
        <v>1571580</v>
      </c>
      <c r="D44" s="6">
        <v>1641481</v>
      </c>
      <c r="E44" s="27">
        <f t="shared" si="2"/>
        <v>4.4478168467402242</v>
      </c>
    </row>
    <row r="45" spans="2:6">
      <c r="B45" s="43" t="s">
        <v>89</v>
      </c>
      <c r="C45" s="6">
        <v>12500</v>
      </c>
      <c r="D45" s="6">
        <v>10501</v>
      </c>
      <c r="E45" s="27">
        <f t="shared" si="2"/>
        <v>-15.99199999999999</v>
      </c>
    </row>
    <row r="46" spans="2:6" customFormat="1">
      <c r="B46" s="26" t="s">
        <v>35</v>
      </c>
      <c r="C46" s="29"/>
      <c r="D46" s="29"/>
      <c r="E46" s="29"/>
    </row>
    <row r="47" spans="2:6" customFormat="1">
      <c r="B47" s="26"/>
      <c r="C47" s="29"/>
      <c r="D47" s="29"/>
      <c r="E47" s="29"/>
    </row>
    <row r="48" spans="2:6" customFormat="1">
      <c r="B48" s="26"/>
      <c r="C48" s="29"/>
      <c r="D48" s="29"/>
      <c r="E48" s="29"/>
    </row>
    <row r="49" spans="2:5" customFormat="1" ht="18" customHeight="1">
      <c r="B49" s="81" t="s">
        <v>173</v>
      </c>
      <c r="C49" s="82"/>
      <c r="D49" s="29"/>
      <c r="E49" s="29"/>
    </row>
    <row r="50" spans="2:5" customFormat="1">
      <c r="B50" s="84" t="s">
        <v>170</v>
      </c>
      <c r="C50" s="84" t="s">
        <v>171</v>
      </c>
      <c r="D50" s="29"/>
      <c r="E50" s="29"/>
    </row>
    <row r="51" spans="2:5">
      <c r="B51" s="83">
        <v>2012</v>
      </c>
      <c r="C51" s="80">
        <v>-0.1593208927430515</v>
      </c>
    </row>
    <row r="52" spans="2:5">
      <c r="B52" s="83">
        <v>2013</v>
      </c>
      <c r="C52" s="80">
        <v>8.5252199934715334E-2</v>
      </c>
    </row>
    <row r="53" spans="2:5">
      <c r="B53" s="83">
        <v>2014</v>
      </c>
      <c r="C53" s="80">
        <v>0.27600699816184182</v>
      </c>
    </row>
    <row r="54" spans="2:5">
      <c r="B54" s="83">
        <v>2015</v>
      </c>
      <c r="C54" s="80">
        <v>-2.2925898199101957E-2</v>
      </c>
    </row>
    <row r="55" spans="2:5">
      <c r="B55" s="83">
        <v>2016</v>
      </c>
      <c r="C55" s="80">
        <v>4.2951290001222997E-2</v>
      </c>
    </row>
    <row r="56" spans="2:5">
      <c r="B56" s="83">
        <v>2017</v>
      </c>
      <c r="C56" s="80">
        <v>0.247029076910811</v>
      </c>
    </row>
    <row r="57" spans="2:5">
      <c r="B57" s="83">
        <v>2018</v>
      </c>
      <c r="C57" s="80">
        <v>2.2086297180155423E-2</v>
      </c>
    </row>
    <row r="58" spans="2:5">
      <c r="B58" s="83">
        <v>2019</v>
      </c>
      <c r="C58" s="80">
        <v>0.15366536699521438</v>
      </c>
    </row>
    <row r="59" spans="2:5">
      <c r="B59" s="83">
        <v>2020</v>
      </c>
      <c r="C59" s="80">
        <v>1.1184787692661402E-2</v>
      </c>
    </row>
    <row r="60" spans="2:5">
      <c r="B60" s="83">
        <v>2021</v>
      </c>
      <c r="C60" s="80">
        <v>4.6774645264226811E-2</v>
      </c>
    </row>
    <row r="61" spans="2:5">
      <c r="B61" s="83">
        <v>2022</v>
      </c>
      <c r="C61" s="80">
        <v>-7.8833716137613363E-2</v>
      </c>
    </row>
    <row r="62" spans="2:5">
      <c r="B62" s="83">
        <v>2023</v>
      </c>
      <c r="C62" s="80">
        <v>-2.9000000000000001E-2</v>
      </c>
    </row>
    <row r="63" spans="2:5">
      <c r="B63" s="23" t="s">
        <v>17</v>
      </c>
    </row>
  </sheetData>
  <mergeCells count="12">
    <mergeCell ref="C21:D21"/>
    <mergeCell ref="C4:D4"/>
    <mergeCell ref="B4:B5"/>
    <mergeCell ref="E4:E5"/>
    <mergeCell ref="E21:E22"/>
    <mergeCell ref="B21:B22"/>
    <mergeCell ref="B36:B37"/>
    <mergeCell ref="C36:D36"/>
    <mergeCell ref="E36:E37"/>
    <mergeCell ref="B30:B31"/>
    <mergeCell ref="C30:D30"/>
    <mergeCell ref="E30:E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B15"/>
  <sheetViews>
    <sheetView zoomScale="120" zoomScaleNormal="120" workbookViewId="0">
      <selection activeCell="A15" sqref="A15"/>
    </sheetView>
  </sheetViews>
  <sheetFormatPr defaultRowHeight="18.75"/>
  <cols>
    <col min="1" max="1" width="11.140625" style="4" customWidth="1"/>
    <col min="2" max="2" width="24.140625" style="4" customWidth="1"/>
    <col min="3" max="3" width="11.140625" style="4" customWidth="1"/>
    <col min="4" max="6" width="9.140625" style="4"/>
    <col min="7" max="7" width="29.7109375" style="4" bestFit="1" customWidth="1"/>
    <col min="8" max="16384" width="9.140625" style="4"/>
  </cols>
  <sheetData>
    <row r="1" spans="1:2" s="2" customFormat="1">
      <c r="A1" s="81" t="s">
        <v>172</v>
      </c>
    </row>
    <row r="2" spans="1:2">
      <c r="A2" s="84" t="s">
        <v>170</v>
      </c>
      <c r="B2" s="84" t="s">
        <v>171</v>
      </c>
    </row>
    <row r="3" spans="1:2">
      <c r="A3" s="83">
        <v>2012</v>
      </c>
      <c r="B3" s="80">
        <v>7.4547414416972213E-3</v>
      </c>
    </row>
    <row r="4" spans="1:2" ht="22.5" customHeight="1">
      <c r="A4" s="83">
        <v>2013</v>
      </c>
      <c r="B4" s="80">
        <v>-7.9154776428058904E-2</v>
      </c>
    </row>
    <row r="5" spans="1:2" ht="22.5" customHeight="1">
      <c r="A5" s="83">
        <v>2014</v>
      </c>
      <c r="B5" s="80">
        <v>2.2285780992010507E-2</v>
      </c>
    </row>
    <row r="6" spans="1:2" ht="22.5" customHeight="1">
      <c r="A6" s="83">
        <v>2015</v>
      </c>
      <c r="B6" s="80">
        <v>-8.2015926123357397E-2</v>
      </c>
    </row>
    <row r="7" spans="1:2" ht="22.5" customHeight="1">
      <c r="A7" s="83">
        <v>2016</v>
      </c>
      <c r="B7" s="80">
        <v>-5.256053656753934E-2</v>
      </c>
    </row>
    <row r="8" spans="1:2" ht="22.5" customHeight="1">
      <c r="A8" s="83">
        <v>2017</v>
      </c>
      <c r="B8" s="80">
        <v>-6.2665980811369981E-2</v>
      </c>
    </row>
    <row r="9" spans="1:2">
      <c r="A9" s="83">
        <v>2018</v>
      </c>
      <c r="B9" s="80">
        <v>-8.0678282134095669E-3</v>
      </c>
    </row>
    <row r="10" spans="1:2">
      <c r="A10" s="83">
        <v>2019</v>
      </c>
      <c r="B10" s="80">
        <v>-2.8521786067325916E-2</v>
      </c>
    </row>
    <row r="11" spans="1:2">
      <c r="A11" s="83">
        <v>2020</v>
      </c>
      <c r="B11" s="80">
        <v>-4.2131510705912145E-2</v>
      </c>
    </row>
    <row r="12" spans="1:2">
      <c r="A12" s="83">
        <v>2021</v>
      </c>
      <c r="B12" s="80">
        <v>7.6040726167824868E-2</v>
      </c>
    </row>
    <row r="13" spans="1:2">
      <c r="A13" s="83">
        <v>2022</v>
      </c>
      <c r="B13" s="80">
        <v>9.8985010438201515E-2</v>
      </c>
    </row>
    <row r="14" spans="1:2">
      <c r="A14" s="83">
        <v>2023</v>
      </c>
      <c r="B14" s="80">
        <v>6.7699999999999996E-2</v>
      </c>
    </row>
    <row r="15" spans="1:2">
      <c r="A15" s="23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C38"/>
  <sheetViews>
    <sheetView zoomScaleNormal="100" workbookViewId="0">
      <selection activeCell="K19" sqref="K19"/>
    </sheetView>
  </sheetViews>
  <sheetFormatPr defaultRowHeight="15.75"/>
  <cols>
    <col min="1" max="1" width="11.140625" style="1" customWidth="1"/>
    <col min="2" max="2" width="28" style="1" customWidth="1"/>
    <col min="3" max="3" width="11.140625" style="1" customWidth="1"/>
    <col min="4" max="4" width="9.140625" style="1"/>
    <col min="5" max="5" width="22.28515625" style="1" customWidth="1"/>
    <col min="6" max="16384" width="9.140625" style="1"/>
  </cols>
  <sheetData>
    <row r="1" spans="1:2" ht="18.75">
      <c r="A1" s="81" t="s">
        <v>174</v>
      </c>
      <c r="B1" s="2"/>
    </row>
    <row r="2" spans="1:2" s="2" customFormat="1" ht="18.75">
      <c r="A2" s="84" t="s">
        <v>170</v>
      </c>
      <c r="B2" s="84" t="s">
        <v>171</v>
      </c>
    </row>
    <row r="3" spans="1:2" ht="18.75">
      <c r="A3" s="83">
        <v>2012</v>
      </c>
      <c r="B3" s="80">
        <v>4.7034331444856692E-2</v>
      </c>
    </row>
    <row r="4" spans="1:2" s="4" customFormat="1" ht="20.25" customHeight="1">
      <c r="A4" s="83">
        <v>2013</v>
      </c>
      <c r="B4" s="80">
        <v>1.8157068646943886E-2</v>
      </c>
    </row>
    <row r="5" spans="1:2" s="4" customFormat="1" ht="20.25" customHeight="1">
      <c r="A5" s="83">
        <v>2014</v>
      </c>
      <c r="B5" s="80">
        <v>1.9342572433713956E-2</v>
      </c>
    </row>
    <row r="6" spans="1:2" s="4" customFormat="1" ht="20.25" customHeight="1">
      <c r="A6" s="83">
        <v>2015</v>
      </c>
      <c r="B6" s="80">
        <v>-1.4015921522551711E-2</v>
      </c>
    </row>
    <row r="7" spans="1:2" s="4" customFormat="1" ht="20.25" customHeight="1">
      <c r="A7" s="83">
        <v>2016</v>
      </c>
      <c r="B7" s="80">
        <v>-1.1228493037663267E-2</v>
      </c>
    </row>
    <row r="8" spans="1:2" s="4" customFormat="1" ht="20.25" customHeight="1">
      <c r="A8" s="83">
        <v>2017</v>
      </c>
      <c r="B8" s="80">
        <v>8.5131307768049336E-3</v>
      </c>
    </row>
    <row r="9" spans="1:2" s="4" customFormat="1" ht="20.25" customHeight="1">
      <c r="A9" s="83">
        <v>2018</v>
      </c>
      <c r="B9" s="80">
        <v>1.3060297649634345E-2</v>
      </c>
    </row>
    <row r="10" spans="1:2" s="4" customFormat="1" ht="20.25" customHeight="1">
      <c r="A10" s="83">
        <v>2019</v>
      </c>
      <c r="B10" s="80">
        <v>-3.6799750654492591E-4</v>
      </c>
    </row>
    <row r="11" spans="1:2" s="4" customFormat="1" ht="20.25" customHeight="1">
      <c r="A11" s="83">
        <v>2020</v>
      </c>
      <c r="B11" s="80">
        <v>-5.6891226575724763E-2</v>
      </c>
    </row>
    <row r="12" spans="1:2" s="4" customFormat="1" ht="20.25" customHeight="1">
      <c r="A12" s="83">
        <v>2021</v>
      </c>
      <c r="B12" s="80">
        <v>6.6233415657382055E-2</v>
      </c>
    </row>
    <row r="13" spans="1:2" s="4" customFormat="1" ht="20.25" customHeight="1">
      <c r="A13" s="83">
        <v>2022</v>
      </c>
      <c r="B13" s="80">
        <v>4.9949871829055859E-2</v>
      </c>
    </row>
    <row r="14" spans="1:2" s="4" customFormat="1" ht="20.25" customHeight="1">
      <c r="A14" s="83">
        <v>2023</v>
      </c>
      <c r="B14" s="80">
        <v>3.6999999999999998E-2</v>
      </c>
    </row>
    <row r="15" spans="1:2" s="4" customFormat="1" ht="20.25" customHeight="1">
      <c r="A15" s="23" t="s">
        <v>17</v>
      </c>
      <c r="B15"/>
    </row>
    <row r="16" spans="1:2">
      <c r="A16"/>
      <c r="B16"/>
    </row>
    <row r="17" spans="1:3">
      <c r="A17"/>
      <c r="B17"/>
    </row>
    <row r="20" spans="1:3">
      <c r="C20" s="72"/>
    </row>
    <row r="38" spans="2:2">
      <c r="B38" s="79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X68"/>
  <sheetViews>
    <sheetView showGridLines="0" tabSelected="1" topLeftCell="A2" zoomScale="80" zoomScaleNormal="80" workbookViewId="0">
      <selection activeCell="B14" sqref="B14"/>
    </sheetView>
  </sheetViews>
  <sheetFormatPr defaultRowHeight="15" customHeight="1"/>
  <cols>
    <col min="1" max="1" width="29.42578125" style="11" customWidth="1"/>
    <col min="2" max="2" width="16.7109375" style="11" customWidth="1"/>
    <col min="3" max="3" width="8.42578125" style="11" customWidth="1"/>
    <col min="4" max="4" width="18.42578125" style="11" customWidth="1"/>
    <col min="5" max="6" width="13.42578125" style="11" customWidth="1"/>
    <col min="7" max="7" width="3.5703125" style="11" customWidth="1"/>
    <col min="8" max="8" width="22.140625" style="11" customWidth="1"/>
    <col min="9" max="10" width="13.85546875" style="11" customWidth="1"/>
    <col min="11" max="11" width="3.5703125" style="11" customWidth="1"/>
    <col min="12" max="12" width="22.140625" style="11" customWidth="1"/>
    <col min="13" max="14" width="13" style="11" customWidth="1"/>
    <col min="15" max="17" width="9.140625" style="12"/>
    <col min="18" max="18" width="19.85546875" style="12" customWidth="1"/>
    <col min="19" max="19" width="22.7109375" style="12" customWidth="1"/>
    <col min="20" max="22" width="9.140625" style="12"/>
    <col min="23" max="23" width="14.85546875" style="12" customWidth="1"/>
    <col min="24" max="16384" width="9.140625" style="12"/>
  </cols>
  <sheetData>
    <row r="1" spans="1:24" ht="27.75" customHeight="1">
      <c r="A1" s="34" t="s">
        <v>131</v>
      </c>
      <c r="B1" s="33"/>
    </row>
    <row r="2" spans="1:24" s="40" customFormat="1" ht="39" customHeight="1">
      <c r="A2" s="117" t="s">
        <v>73</v>
      </c>
      <c r="B2" s="117"/>
      <c r="C2" s="38"/>
      <c r="D2" s="111" t="s">
        <v>74</v>
      </c>
      <c r="E2" s="111"/>
      <c r="F2" s="111"/>
      <c r="G2" s="38"/>
      <c r="H2" s="111" t="s">
        <v>75</v>
      </c>
      <c r="I2" s="111"/>
      <c r="J2" s="111"/>
      <c r="K2" s="39"/>
      <c r="L2" s="111" t="s">
        <v>76</v>
      </c>
      <c r="M2" s="111"/>
      <c r="N2" s="111"/>
      <c r="R2" s="111" t="s">
        <v>134</v>
      </c>
      <c r="S2" s="111"/>
    </row>
    <row r="3" spans="1:24" ht="31.5" customHeight="1">
      <c r="A3" s="112" t="s">
        <v>40</v>
      </c>
      <c r="B3" s="114">
        <v>2023</v>
      </c>
      <c r="C3" s="10"/>
      <c r="D3" s="116" t="s">
        <v>41</v>
      </c>
      <c r="E3" s="114">
        <v>2023</v>
      </c>
      <c r="F3" s="114"/>
      <c r="G3" s="10"/>
      <c r="H3" s="116" t="s">
        <v>42</v>
      </c>
      <c r="I3" s="114">
        <v>2023</v>
      </c>
      <c r="J3" s="114"/>
      <c r="L3" s="116" t="s">
        <v>43</v>
      </c>
      <c r="M3" s="114">
        <v>2023</v>
      </c>
      <c r="N3" s="114"/>
      <c r="R3" s="118" t="s">
        <v>40</v>
      </c>
      <c r="S3" s="120">
        <v>2023</v>
      </c>
    </row>
    <row r="4" spans="1:24" s="14" customFormat="1" ht="56.25" customHeight="1">
      <c r="A4" s="113"/>
      <c r="B4" s="115"/>
      <c r="C4" s="13"/>
      <c r="D4" s="116"/>
      <c r="E4" s="64" t="s">
        <v>44</v>
      </c>
      <c r="F4" s="64" t="s">
        <v>45</v>
      </c>
      <c r="H4" s="116"/>
      <c r="I4" s="64" t="s">
        <v>44</v>
      </c>
      <c r="J4" s="64" t="s">
        <v>45</v>
      </c>
      <c r="L4" s="116"/>
      <c r="M4" s="64" t="s">
        <v>44</v>
      </c>
      <c r="N4" s="64" t="s">
        <v>45</v>
      </c>
      <c r="R4" s="119"/>
      <c r="S4" s="121"/>
      <c r="W4" s="35"/>
      <c r="X4" s="85" t="s">
        <v>175</v>
      </c>
    </row>
    <row r="5" spans="1:24" s="16" customFormat="1" ht="18" customHeight="1">
      <c r="A5" s="35" t="s">
        <v>122</v>
      </c>
      <c r="B5" s="55">
        <v>3.2416578247917993E-2</v>
      </c>
      <c r="C5" s="19"/>
      <c r="D5" s="53" t="s">
        <v>127</v>
      </c>
      <c r="E5" s="41">
        <v>7.6207337070872017E-2</v>
      </c>
      <c r="F5" s="37" t="s">
        <v>93</v>
      </c>
      <c r="H5" s="14" t="s">
        <v>149</v>
      </c>
      <c r="I5" s="41">
        <v>1.2942698180883339E-2</v>
      </c>
      <c r="J5" s="37" t="s">
        <v>119</v>
      </c>
      <c r="L5" s="11" t="s">
        <v>148</v>
      </c>
      <c r="M5" s="41">
        <v>2.2816346165956514E-2</v>
      </c>
      <c r="N5" s="37" t="s">
        <v>101</v>
      </c>
      <c r="O5" s="42" t="s">
        <v>61</v>
      </c>
      <c r="R5" s="42" t="s">
        <v>48</v>
      </c>
      <c r="S5" s="41">
        <v>0.14732576894421889</v>
      </c>
      <c r="V5" s="14" t="s">
        <v>160</v>
      </c>
      <c r="W5" s="42" t="s">
        <v>48</v>
      </c>
      <c r="X5" s="41">
        <v>0.14732576894421889</v>
      </c>
    </row>
    <row r="6" spans="1:24" s="16" customFormat="1" ht="18" customHeight="1">
      <c r="A6" s="36" t="s">
        <v>123</v>
      </c>
      <c r="B6" s="55">
        <v>2.9156481325218531E-2</v>
      </c>
      <c r="C6" s="15"/>
      <c r="D6" s="54" t="s">
        <v>123</v>
      </c>
      <c r="E6" s="41">
        <v>2.9156481325218531E-2</v>
      </c>
      <c r="F6" s="37" t="s">
        <v>94</v>
      </c>
      <c r="H6" s="14" t="s">
        <v>136</v>
      </c>
      <c r="I6" s="41">
        <v>1.3102462087181799E-2</v>
      </c>
      <c r="J6" s="37" t="s">
        <v>118</v>
      </c>
      <c r="L6" s="11" t="s">
        <v>147</v>
      </c>
      <c r="M6" s="41">
        <v>2.3998107311753003E-2</v>
      </c>
      <c r="N6" s="37" t="s">
        <v>100</v>
      </c>
      <c r="O6" s="42" t="s">
        <v>57</v>
      </c>
      <c r="R6" s="42" t="s">
        <v>69</v>
      </c>
      <c r="S6" s="41">
        <v>0.13442695776064228</v>
      </c>
      <c r="V6" s="14" t="s">
        <v>158</v>
      </c>
      <c r="W6" s="42" t="s">
        <v>69</v>
      </c>
      <c r="X6" s="41">
        <v>0.13442695776064228</v>
      </c>
    </row>
    <row r="7" spans="1:24" s="11" customFormat="1" ht="18" customHeight="1">
      <c r="A7" s="42" t="s">
        <v>46</v>
      </c>
      <c r="B7" s="41">
        <v>1.2942698180883339E-2</v>
      </c>
      <c r="C7" s="17"/>
      <c r="D7" s="54" t="s">
        <v>124</v>
      </c>
      <c r="E7" s="41">
        <v>2.867008788862635E-2</v>
      </c>
      <c r="F7" s="37" t="s">
        <v>95</v>
      </c>
      <c r="H7" s="14" t="s">
        <v>154</v>
      </c>
      <c r="I7" s="41">
        <v>1.3832304576097965E-2</v>
      </c>
      <c r="J7" s="37" t="s">
        <v>117</v>
      </c>
      <c r="L7" s="11" t="s">
        <v>139</v>
      </c>
      <c r="M7" s="41">
        <v>2.9802659318966196E-2</v>
      </c>
      <c r="N7" s="37" t="s">
        <v>99</v>
      </c>
      <c r="O7" s="42" t="s">
        <v>55</v>
      </c>
      <c r="R7" s="42" t="s">
        <v>70</v>
      </c>
      <c r="S7" s="41">
        <v>0.12880015984263982</v>
      </c>
      <c r="V7" s="14" t="s">
        <v>162</v>
      </c>
      <c r="W7" s="42" t="s">
        <v>70</v>
      </c>
      <c r="X7" s="41">
        <v>0.12880015984263982</v>
      </c>
    </row>
    <row r="8" spans="1:24" s="11" customFormat="1" ht="18" customHeight="1">
      <c r="A8" s="42" t="s">
        <v>48</v>
      </c>
      <c r="B8" s="41">
        <v>0.14732576894421889</v>
      </c>
      <c r="C8" s="17"/>
      <c r="D8" s="54" t="s">
        <v>125</v>
      </c>
      <c r="E8" s="41">
        <v>2.7075123404662671E-2</v>
      </c>
      <c r="F8" s="37" t="s">
        <v>96</v>
      </c>
      <c r="H8" s="14" t="s">
        <v>140</v>
      </c>
      <c r="I8" s="41">
        <v>1.3832847794676306E-2</v>
      </c>
      <c r="J8" s="37" t="s">
        <v>116</v>
      </c>
      <c r="L8" s="11" t="s">
        <v>141</v>
      </c>
      <c r="M8" s="41">
        <v>3.0392839477496603E-2</v>
      </c>
      <c r="N8" s="37" t="s">
        <v>98</v>
      </c>
      <c r="O8" s="42" t="s">
        <v>51</v>
      </c>
      <c r="R8" s="42" t="s">
        <v>58</v>
      </c>
      <c r="S8" s="41">
        <v>7.8903830250891538E-2</v>
      </c>
      <c r="V8" s="14" t="s">
        <v>161</v>
      </c>
      <c r="W8" s="42" t="s">
        <v>58</v>
      </c>
      <c r="X8" s="41">
        <v>7.8903830250891538E-2</v>
      </c>
    </row>
    <row r="9" spans="1:24" s="11" customFormat="1" ht="18" customHeight="1">
      <c r="A9" s="42" t="s">
        <v>50</v>
      </c>
      <c r="B9" s="41">
        <v>2.0531869324735386E-2</v>
      </c>
      <c r="C9" s="17"/>
      <c r="D9" s="54" t="s">
        <v>126</v>
      </c>
      <c r="E9" s="41">
        <v>2.5816589418076852E-2</v>
      </c>
      <c r="F9" s="37" t="s">
        <v>97</v>
      </c>
      <c r="H9" s="14" t="s">
        <v>145</v>
      </c>
      <c r="I9" s="41">
        <v>1.9248771531452435E-2</v>
      </c>
      <c r="J9" s="37" t="s">
        <v>115</v>
      </c>
      <c r="L9" s="11" t="s">
        <v>151</v>
      </c>
      <c r="M9" s="41">
        <v>3.0917873401666851E-2</v>
      </c>
      <c r="N9" s="37" t="s">
        <v>97</v>
      </c>
      <c r="O9" s="42" t="s">
        <v>49</v>
      </c>
      <c r="R9" s="42" t="s">
        <v>64</v>
      </c>
      <c r="S9" s="41">
        <v>5.6526598221577906E-2</v>
      </c>
      <c r="V9" s="14" t="s">
        <v>157</v>
      </c>
      <c r="W9" s="42" t="s">
        <v>64</v>
      </c>
      <c r="X9" s="41">
        <v>5.6526598221577906E-2</v>
      </c>
    </row>
    <row r="10" spans="1:24" s="11" customFormat="1" ht="18" customHeight="1">
      <c r="A10" s="42" t="s">
        <v>52</v>
      </c>
      <c r="B10" s="41">
        <v>4.1578466107020207E-2</v>
      </c>
      <c r="C10" s="17"/>
      <c r="H10" s="14" t="s">
        <v>153</v>
      </c>
      <c r="I10" s="41">
        <v>2.0531869324735386E-2</v>
      </c>
      <c r="J10" s="37" t="s">
        <v>114</v>
      </c>
      <c r="L10" s="11" t="s">
        <v>137</v>
      </c>
      <c r="M10" s="41">
        <v>3.1181441305544455E-2</v>
      </c>
      <c r="N10" s="37" t="s">
        <v>96</v>
      </c>
      <c r="O10" s="42" t="s">
        <v>60</v>
      </c>
      <c r="R10" s="42" t="s">
        <v>71</v>
      </c>
      <c r="S10" s="41">
        <v>4.8169532162786632E-2</v>
      </c>
      <c r="V10" s="14" t="s">
        <v>159</v>
      </c>
      <c r="W10" s="42" t="s">
        <v>71</v>
      </c>
      <c r="X10" s="41">
        <v>4.8169532162786632E-2</v>
      </c>
    </row>
    <row r="11" spans="1:24" s="11" customFormat="1" ht="18" customHeight="1">
      <c r="A11" s="42" t="s">
        <v>54</v>
      </c>
      <c r="B11" s="41">
        <v>1.3832847794676306E-2</v>
      </c>
      <c r="C11" s="17"/>
      <c r="H11" s="14" t="s">
        <v>148</v>
      </c>
      <c r="I11" s="41">
        <v>2.2816346165956514E-2</v>
      </c>
      <c r="J11" s="37" t="s">
        <v>113</v>
      </c>
      <c r="L11" s="11" t="s">
        <v>142</v>
      </c>
      <c r="M11" s="41">
        <v>3.5371011659997009E-2</v>
      </c>
      <c r="N11" s="37" t="s">
        <v>95</v>
      </c>
      <c r="O11" s="42" t="s">
        <v>59</v>
      </c>
      <c r="R11" s="42" t="s">
        <v>66</v>
      </c>
      <c r="S11" s="41">
        <v>4.3079443334081091E-2</v>
      </c>
      <c r="V11" s="14" t="s">
        <v>143</v>
      </c>
      <c r="W11" s="42" t="s">
        <v>66</v>
      </c>
      <c r="X11" s="41">
        <v>4.3079443334081091E-2</v>
      </c>
    </row>
    <row r="12" spans="1:24" s="11" customFormat="1" ht="18" customHeight="1">
      <c r="A12" s="42" t="s">
        <v>56</v>
      </c>
      <c r="B12" s="41">
        <v>2.9060538908505906E-2</v>
      </c>
      <c r="C12" s="17"/>
      <c r="H12" s="14" t="s">
        <v>147</v>
      </c>
      <c r="I12" s="41">
        <v>2.3998107311753003E-2</v>
      </c>
      <c r="J12" s="37" t="s">
        <v>112</v>
      </c>
      <c r="L12" s="11" t="s">
        <v>144</v>
      </c>
      <c r="M12" s="41">
        <v>3.5526630470618326E-2</v>
      </c>
      <c r="N12" s="37" t="s">
        <v>94</v>
      </c>
      <c r="O12" s="42" t="s">
        <v>47</v>
      </c>
      <c r="R12" s="42" t="s">
        <v>53</v>
      </c>
      <c r="S12" s="41">
        <v>4.2143058308696357E-2</v>
      </c>
      <c r="V12" s="14" t="s">
        <v>146</v>
      </c>
      <c r="W12" s="42" t="s">
        <v>53</v>
      </c>
      <c r="X12" s="41">
        <v>4.2143058308696357E-2</v>
      </c>
    </row>
    <row r="13" spans="1:24" s="11" customFormat="1" ht="18" customHeight="1">
      <c r="A13" s="42" t="s">
        <v>58</v>
      </c>
      <c r="B13" s="41">
        <v>7.8903830250891538E-2</v>
      </c>
      <c r="C13" s="17"/>
      <c r="H13" s="14" t="s">
        <v>156</v>
      </c>
      <c r="I13" s="41">
        <v>2.9060538908505906E-2</v>
      </c>
      <c r="J13" s="37" t="s">
        <v>111</v>
      </c>
      <c r="L13" s="11" t="s">
        <v>146</v>
      </c>
      <c r="M13" s="41">
        <v>4.2143058308696357E-2</v>
      </c>
      <c r="N13" s="37" t="s">
        <v>93</v>
      </c>
      <c r="O13" s="42" t="s">
        <v>53</v>
      </c>
      <c r="R13" s="42" t="s">
        <v>52</v>
      </c>
      <c r="S13" s="41">
        <v>4.1578466107020207E-2</v>
      </c>
      <c r="V13" s="14" t="s">
        <v>163</v>
      </c>
      <c r="W13" s="42" t="s">
        <v>52</v>
      </c>
      <c r="X13" s="41">
        <v>4.1578466107020207E-2</v>
      </c>
    </row>
    <row r="14" spans="1:24" s="16" customFormat="1" ht="18" customHeight="1">
      <c r="A14" s="36" t="s">
        <v>124</v>
      </c>
      <c r="B14" s="55">
        <v>2.867008788862635E-2</v>
      </c>
      <c r="C14" s="15"/>
      <c r="D14" s="44"/>
      <c r="E14" s="45"/>
      <c r="F14" s="11"/>
      <c r="H14" s="14" t="s">
        <v>139</v>
      </c>
      <c r="I14" s="41">
        <v>2.9802659318966196E-2</v>
      </c>
      <c r="J14" s="37" t="s">
        <v>110</v>
      </c>
      <c r="R14" s="42" t="s">
        <v>47</v>
      </c>
      <c r="S14" s="41">
        <v>3.5526630470618326E-2</v>
      </c>
      <c r="V14" s="14" t="s">
        <v>144</v>
      </c>
      <c r="W14" s="42" t="s">
        <v>47</v>
      </c>
      <c r="X14" s="41">
        <v>3.5526630470618326E-2</v>
      </c>
    </row>
    <row r="15" spans="1:24" s="11" customFormat="1" ht="18" customHeight="1">
      <c r="A15" s="42" t="s">
        <v>47</v>
      </c>
      <c r="B15" s="41">
        <v>3.5526630470618326E-2</v>
      </c>
      <c r="C15" s="17"/>
      <c r="D15" s="44"/>
      <c r="E15" s="45"/>
      <c r="H15" s="14" t="s">
        <v>141</v>
      </c>
      <c r="I15" s="41">
        <v>3.0392839477496603E-2</v>
      </c>
      <c r="J15" s="37" t="s">
        <v>109</v>
      </c>
      <c r="R15" s="42" t="s">
        <v>59</v>
      </c>
      <c r="S15" s="41">
        <v>3.5371011659997009E-2</v>
      </c>
      <c r="V15" s="14" t="s">
        <v>142</v>
      </c>
      <c r="W15" s="42" t="s">
        <v>59</v>
      </c>
      <c r="X15" s="41">
        <v>3.5371011659997009E-2</v>
      </c>
    </row>
    <row r="16" spans="1:24" s="11" customFormat="1" ht="18" customHeight="1">
      <c r="A16" s="42" t="s">
        <v>49</v>
      </c>
      <c r="B16" s="41">
        <v>3.0917873401666851E-2</v>
      </c>
      <c r="C16" s="17"/>
      <c r="D16" s="44"/>
      <c r="E16" s="45"/>
      <c r="H16" s="14" t="s">
        <v>151</v>
      </c>
      <c r="I16" s="41">
        <v>3.0917873401666851E-2</v>
      </c>
      <c r="J16" s="37" t="s">
        <v>108</v>
      </c>
      <c r="R16" s="42" t="s">
        <v>62</v>
      </c>
      <c r="S16" s="41">
        <v>3.3948035323063008E-2</v>
      </c>
      <c r="V16" s="14" t="s">
        <v>150</v>
      </c>
      <c r="W16" s="42" t="s">
        <v>62</v>
      </c>
      <c r="X16" s="41">
        <v>3.3948035323063008E-2</v>
      </c>
    </row>
    <row r="17" spans="1:24" s="11" customFormat="1" ht="18" customHeight="1">
      <c r="A17" s="42" t="s">
        <v>51</v>
      </c>
      <c r="B17" s="41">
        <v>3.0392839477496603E-2</v>
      </c>
      <c r="C17" s="17"/>
      <c r="D17" s="44"/>
      <c r="E17" s="45"/>
      <c r="H17" s="14" t="s">
        <v>137</v>
      </c>
      <c r="I17" s="41">
        <v>3.1181441305544455E-2</v>
      </c>
      <c r="J17" s="37" t="s">
        <v>107</v>
      </c>
      <c r="R17" s="42" t="s">
        <v>63</v>
      </c>
      <c r="S17" s="41">
        <v>3.3922184036736525E-2</v>
      </c>
      <c r="V17" s="14" t="s">
        <v>138</v>
      </c>
      <c r="W17" s="42" t="s">
        <v>63</v>
      </c>
      <c r="X17" s="41">
        <v>3.3922184036736525E-2</v>
      </c>
    </row>
    <row r="18" spans="1:24" s="11" customFormat="1" ht="18" customHeight="1">
      <c r="A18" s="42" t="s">
        <v>53</v>
      </c>
      <c r="B18" s="41">
        <v>4.2143058308696357E-2</v>
      </c>
      <c r="C18" s="17"/>
      <c r="D18" s="44"/>
      <c r="E18" s="45"/>
      <c r="H18" s="63" t="s">
        <v>152</v>
      </c>
      <c r="I18" s="55">
        <v>3.2416578247917993E-2</v>
      </c>
      <c r="R18" s="42" t="s">
        <v>72</v>
      </c>
      <c r="S18" s="41">
        <v>3.3034990068823822E-2</v>
      </c>
      <c r="V18" s="86" t="s">
        <v>155</v>
      </c>
      <c r="W18" s="42" t="s">
        <v>72</v>
      </c>
      <c r="X18" s="41">
        <v>3.3034990068823822E-2</v>
      </c>
    </row>
    <row r="19" spans="1:24" s="11" customFormat="1" ht="18" customHeight="1">
      <c r="A19" s="42" t="s">
        <v>55</v>
      </c>
      <c r="B19" s="41">
        <v>2.9802659318966196E-2</v>
      </c>
      <c r="C19" s="17"/>
      <c r="H19" s="14" t="s">
        <v>155</v>
      </c>
      <c r="I19" s="41">
        <v>3.3034990068823822E-2</v>
      </c>
      <c r="J19" s="37" t="s">
        <v>106</v>
      </c>
      <c r="R19" s="35" t="s">
        <v>152</v>
      </c>
      <c r="S19" s="55">
        <v>3.2416578247917993E-2</v>
      </c>
      <c r="V19" s="10" t="s">
        <v>152</v>
      </c>
      <c r="W19" s="35" t="s">
        <v>152</v>
      </c>
      <c r="X19" s="55">
        <v>3.2416578247917993E-2</v>
      </c>
    </row>
    <row r="20" spans="1:24" s="11" customFormat="1" ht="18" customHeight="1">
      <c r="A20" s="42" t="s">
        <v>57</v>
      </c>
      <c r="B20" s="41">
        <v>2.3998107311753003E-2</v>
      </c>
      <c r="C20" s="17"/>
      <c r="H20" s="14" t="s">
        <v>138</v>
      </c>
      <c r="I20" s="41">
        <v>3.3922184036736525E-2</v>
      </c>
      <c r="J20" s="37" t="s">
        <v>105</v>
      </c>
      <c r="R20" s="42" t="s">
        <v>60</v>
      </c>
      <c r="S20" s="41">
        <v>3.1181441305544455E-2</v>
      </c>
      <c r="V20" s="14" t="s">
        <v>137</v>
      </c>
      <c r="W20" s="42" t="s">
        <v>60</v>
      </c>
      <c r="X20" s="41">
        <v>3.1181441305544455E-2</v>
      </c>
    </row>
    <row r="21" spans="1:24" s="11" customFormat="1" ht="18" customHeight="1">
      <c r="A21" s="42" t="s">
        <v>59</v>
      </c>
      <c r="B21" s="41">
        <v>3.5371011659997009E-2</v>
      </c>
      <c r="C21" s="17"/>
      <c r="H21" s="14" t="s">
        <v>150</v>
      </c>
      <c r="I21" s="41">
        <v>3.3948035323063008E-2</v>
      </c>
      <c r="J21" s="37" t="s">
        <v>104</v>
      </c>
      <c r="R21" s="42" t="s">
        <v>49</v>
      </c>
      <c r="S21" s="41">
        <v>3.0917873401666851E-2</v>
      </c>
      <c r="V21" s="14" t="s">
        <v>151</v>
      </c>
      <c r="W21" s="42" t="s">
        <v>49</v>
      </c>
      <c r="X21" s="41">
        <v>3.0917873401666851E-2</v>
      </c>
    </row>
    <row r="22" spans="1:24" ht="18" customHeight="1">
      <c r="A22" s="42" t="s">
        <v>60</v>
      </c>
      <c r="B22" s="41">
        <v>3.1181441305544455E-2</v>
      </c>
      <c r="C22" s="18"/>
      <c r="H22" s="14" t="s">
        <v>142</v>
      </c>
      <c r="I22" s="41">
        <v>3.5371011659997009E-2</v>
      </c>
      <c r="J22" s="37" t="s">
        <v>103</v>
      </c>
      <c r="R22" s="42" t="s">
        <v>51</v>
      </c>
      <c r="S22" s="41">
        <v>3.0392839477496603E-2</v>
      </c>
      <c r="V22" s="14" t="s">
        <v>141</v>
      </c>
      <c r="W22" s="42" t="s">
        <v>51</v>
      </c>
      <c r="X22" s="41">
        <v>3.0392839477496603E-2</v>
      </c>
    </row>
    <row r="23" spans="1:24" ht="18" customHeight="1">
      <c r="A23" s="42" t="s">
        <v>61</v>
      </c>
      <c r="B23" s="41">
        <v>2.2816346165956514E-2</v>
      </c>
      <c r="C23" s="18"/>
      <c r="H23" s="14" t="s">
        <v>144</v>
      </c>
      <c r="I23" s="41">
        <v>3.5526630470618326E-2</v>
      </c>
      <c r="J23" s="37" t="s">
        <v>102</v>
      </c>
      <c r="R23" s="42" t="s">
        <v>55</v>
      </c>
      <c r="S23" s="41">
        <v>2.9802659318966196E-2</v>
      </c>
      <c r="V23" s="14" t="s">
        <v>139</v>
      </c>
      <c r="W23" s="42" t="s">
        <v>55</v>
      </c>
      <c r="X23" s="41">
        <v>2.9802659318966196E-2</v>
      </c>
    </row>
    <row r="24" spans="1:24" s="16" customFormat="1" ht="18" customHeight="1">
      <c r="A24" s="36" t="s">
        <v>125</v>
      </c>
      <c r="B24" s="55">
        <v>2.7075123404662671E-2</v>
      </c>
      <c r="C24" s="15"/>
      <c r="H24" s="14" t="s">
        <v>163</v>
      </c>
      <c r="I24" s="41">
        <v>4.1578466107020207E-2</v>
      </c>
      <c r="J24" s="37" t="s">
        <v>101</v>
      </c>
      <c r="R24" s="42" t="s">
        <v>56</v>
      </c>
      <c r="S24" s="41">
        <v>2.9060538908505906E-2</v>
      </c>
      <c r="V24" s="14" t="s">
        <v>156</v>
      </c>
      <c r="W24" s="42" t="s">
        <v>56</v>
      </c>
      <c r="X24" s="41">
        <v>2.9060538908505906E-2</v>
      </c>
    </row>
    <row r="25" spans="1:24" ht="18" customHeight="1">
      <c r="A25" s="42" t="s">
        <v>62</v>
      </c>
      <c r="B25" s="41">
        <v>3.3948035323063008E-2</v>
      </c>
      <c r="C25" s="18"/>
      <c r="H25" s="14" t="s">
        <v>146</v>
      </c>
      <c r="I25" s="41">
        <v>4.2143058308696357E-2</v>
      </c>
      <c r="J25" s="37" t="s">
        <v>100</v>
      </c>
      <c r="R25" s="35" t="s">
        <v>124</v>
      </c>
      <c r="S25" s="55">
        <v>2.867008788862635E-2</v>
      </c>
      <c r="V25" s="14" t="s">
        <v>147</v>
      </c>
      <c r="W25" s="42" t="s">
        <v>57</v>
      </c>
      <c r="X25" s="41">
        <v>2.3998107311753003E-2</v>
      </c>
    </row>
    <row r="26" spans="1:24" ht="18" customHeight="1">
      <c r="A26" s="42" t="s">
        <v>63</v>
      </c>
      <c r="B26" s="41">
        <v>3.3922184036736525E-2</v>
      </c>
      <c r="C26" s="18"/>
      <c r="H26" s="14" t="s">
        <v>143</v>
      </c>
      <c r="I26" s="41">
        <v>4.3079443334081091E-2</v>
      </c>
      <c r="J26" s="37" t="s">
        <v>99</v>
      </c>
      <c r="R26" s="42" t="s">
        <v>57</v>
      </c>
      <c r="S26" s="41">
        <v>2.3998107311753003E-2</v>
      </c>
      <c r="V26" s="14" t="s">
        <v>148</v>
      </c>
      <c r="W26" s="42" t="s">
        <v>61</v>
      </c>
      <c r="X26" s="41">
        <v>2.2816346165956514E-2</v>
      </c>
    </row>
    <row r="27" spans="1:24" ht="18" customHeight="1">
      <c r="A27" s="42" t="s">
        <v>64</v>
      </c>
      <c r="B27" s="41">
        <v>5.6526598221577906E-2</v>
      </c>
      <c r="C27" s="18"/>
      <c r="H27" s="14" t="s">
        <v>159</v>
      </c>
      <c r="I27" s="41">
        <v>4.8169532162786632E-2</v>
      </c>
      <c r="J27" s="37" t="s">
        <v>98</v>
      </c>
      <c r="R27" s="42" t="s">
        <v>61</v>
      </c>
      <c r="S27" s="41">
        <v>2.2816346165956514E-2</v>
      </c>
      <c r="V27" s="14" t="s">
        <v>153</v>
      </c>
      <c r="W27" s="42" t="s">
        <v>50</v>
      </c>
      <c r="X27" s="41">
        <v>2.0531869324735386E-2</v>
      </c>
    </row>
    <row r="28" spans="1:24" ht="18" customHeight="1">
      <c r="A28" s="42" t="s">
        <v>65</v>
      </c>
      <c r="B28" s="41">
        <v>1.3832304576097965E-2</v>
      </c>
      <c r="C28" s="18"/>
      <c r="H28" s="14" t="s">
        <v>157</v>
      </c>
      <c r="I28" s="41">
        <v>5.6526598221577906E-2</v>
      </c>
      <c r="J28" s="37" t="s">
        <v>97</v>
      </c>
      <c r="R28" s="42" t="s">
        <v>50</v>
      </c>
      <c r="S28" s="41">
        <v>2.0531869324735386E-2</v>
      </c>
      <c r="V28" s="14" t="s">
        <v>145</v>
      </c>
      <c r="W28" s="42" t="s">
        <v>67</v>
      </c>
      <c r="X28" s="41">
        <v>1.9248771531452435E-2</v>
      </c>
    </row>
    <row r="29" spans="1:24" s="16" customFormat="1" ht="18" customHeight="1">
      <c r="A29" s="36" t="s">
        <v>126</v>
      </c>
      <c r="B29" s="55">
        <v>2.5816589418076852E-2</v>
      </c>
      <c r="C29" s="15"/>
      <c r="H29" s="14" t="s">
        <v>161</v>
      </c>
      <c r="I29" s="41">
        <v>7.8903830250891538E-2</v>
      </c>
      <c r="J29" s="37" t="s">
        <v>96</v>
      </c>
      <c r="R29" s="42" t="s">
        <v>67</v>
      </c>
      <c r="S29" s="41">
        <v>1.9248771531452435E-2</v>
      </c>
      <c r="V29" s="14" t="s">
        <v>140</v>
      </c>
      <c r="W29" s="42" t="s">
        <v>54</v>
      </c>
      <c r="X29" s="41">
        <v>1.3832847794676306E-2</v>
      </c>
    </row>
    <row r="30" spans="1:24" ht="18" customHeight="1">
      <c r="A30" s="42" t="s">
        <v>66</v>
      </c>
      <c r="B30" s="41">
        <v>4.3079443334081091E-2</v>
      </c>
      <c r="C30" s="18"/>
      <c r="H30" s="14" t="s">
        <v>162</v>
      </c>
      <c r="I30" s="41">
        <v>0.12880015984263982</v>
      </c>
      <c r="J30" s="37" t="s">
        <v>95</v>
      </c>
      <c r="R30" s="42" t="s">
        <v>54</v>
      </c>
      <c r="S30" s="41">
        <v>1.3832847794676306E-2</v>
      </c>
      <c r="V30" s="14" t="s">
        <v>154</v>
      </c>
      <c r="W30" s="42" t="s">
        <v>65</v>
      </c>
      <c r="X30" s="41">
        <v>1.3832304576097965E-2</v>
      </c>
    </row>
    <row r="31" spans="1:24" ht="18" customHeight="1">
      <c r="A31" s="42" t="s">
        <v>67</v>
      </c>
      <c r="B31" s="41">
        <v>1.9248771531452435E-2</v>
      </c>
      <c r="C31" s="18"/>
      <c r="H31" s="14" t="s">
        <v>158</v>
      </c>
      <c r="I31" s="41">
        <v>0.13442695776064228</v>
      </c>
      <c r="J31" s="37" t="s">
        <v>94</v>
      </c>
      <c r="R31" s="42" t="s">
        <v>65</v>
      </c>
      <c r="S31" s="41">
        <v>1.3832304576097965E-2</v>
      </c>
      <c r="V31" s="14" t="s">
        <v>136</v>
      </c>
      <c r="W31" s="42" t="s">
        <v>68</v>
      </c>
      <c r="X31" s="41">
        <v>1.3102462087181799E-2</v>
      </c>
    </row>
    <row r="32" spans="1:24" ht="18" customHeight="1">
      <c r="A32" s="42" t="s">
        <v>68</v>
      </c>
      <c r="B32" s="41">
        <v>1.3102462087181799E-2</v>
      </c>
      <c r="C32" s="18"/>
      <c r="H32" s="14" t="s">
        <v>160</v>
      </c>
      <c r="I32" s="41">
        <v>0.14732576894421889</v>
      </c>
      <c r="J32" s="37" t="s">
        <v>93</v>
      </c>
      <c r="L32" s="12"/>
      <c r="M32" s="12"/>
      <c r="N32" s="12"/>
      <c r="R32" s="42" t="s">
        <v>68</v>
      </c>
      <c r="S32" s="41">
        <v>1.3102462087181799E-2</v>
      </c>
      <c r="V32" s="14" t="s">
        <v>149</v>
      </c>
      <c r="W32" s="42" t="s">
        <v>46</v>
      </c>
      <c r="X32" s="41">
        <v>1.2942698180883339E-2</v>
      </c>
    </row>
    <row r="33" spans="1:19" s="16" customFormat="1" ht="18" customHeight="1">
      <c r="A33" s="36" t="s">
        <v>127</v>
      </c>
      <c r="B33" s="55">
        <v>7.6207337070872017E-2</v>
      </c>
      <c r="C33" s="15"/>
      <c r="H33" s="14"/>
      <c r="I33" s="11"/>
      <c r="J33" s="11"/>
      <c r="R33" s="42" t="s">
        <v>46</v>
      </c>
      <c r="S33" s="41">
        <v>1.2942698180883339E-2</v>
      </c>
    </row>
    <row r="34" spans="1:19" ht="18" customHeight="1">
      <c r="A34" s="42" t="s">
        <v>69</v>
      </c>
      <c r="B34" s="41">
        <v>0.13442695776064228</v>
      </c>
      <c r="C34" s="18"/>
      <c r="H34" s="16"/>
      <c r="I34" s="16"/>
      <c r="J34" s="16"/>
      <c r="L34" s="12"/>
      <c r="M34" s="12"/>
      <c r="N34" s="12"/>
      <c r="R34" s="16"/>
      <c r="S34" s="16"/>
    </row>
    <row r="35" spans="1:19" ht="18" customHeight="1">
      <c r="A35" s="42" t="s">
        <v>70</v>
      </c>
      <c r="B35" s="41">
        <v>0.12880015984263982</v>
      </c>
      <c r="C35" s="18"/>
      <c r="L35" s="12"/>
      <c r="M35" s="12"/>
      <c r="N35" s="12"/>
    </row>
    <row r="36" spans="1:19" ht="18" customHeight="1">
      <c r="A36" s="42" t="s">
        <v>71</v>
      </c>
      <c r="B36" s="41">
        <v>4.8169532162786632E-2</v>
      </c>
      <c r="C36" s="18"/>
      <c r="L36" s="12"/>
      <c r="M36" s="12"/>
      <c r="N36" s="12"/>
    </row>
    <row r="37" spans="1:19" ht="18" customHeight="1">
      <c r="A37" s="42" t="s">
        <v>72</v>
      </c>
      <c r="B37" s="41">
        <v>3.3034990068823822E-2</v>
      </c>
      <c r="C37" s="18"/>
      <c r="L37" s="12"/>
      <c r="M37" s="12"/>
      <c r="N37" s="12"/>
    </row>
    <row r="38" spans="1:19" ht="16.5" customHeight="1">
      <c r="A38" s="24" t="s">
        <v>90</v>
      </c>
      <c r="L38" s="12"/>
      <c r="M38" s="12"/>
      <c r="N38" s="12"/>
    </row>
    <row r="39" spans="1:19" ht="15" customHeight="1">
      <c r="L39" s="12"/>
      <c r="M39" s="12"/>
      <c r="N39" s="12"/>
    </row>
    <row r="40" spans="1:19" ht="15" customHeight="1">
      <c r="K40" s="12"/>
      <c r="L40" s="12"/>
      <c r="M40" s="12"/>
      <c r="N40" s="12"/>
    </row>
    <row r="41" spans="1:19" ht="15" customHeight="1">
      <c r="K41" s="12"/>
      <c r="L41" s="12"/>
      <c r="M41" s="12"/>
      <c r="N41" s="12"/>
    </row>
    <row r="42" spans="1:19" ht="15" customHeight="1">
      <c r="H42" s="42" t="s">
        <v>68</v>
      </c>
      <c r="I42" s="11" t="s">
        <v>136</v>
      </c>
      <c r="K42" s="12"/>
      <c r="L42" s="12"/>
      <c r="M42" s="12"/>
      <c r="N42" s="12"/>
    </row>
    <row r="43" spans="1:19" ht="15" customHeight="1">
      <c r="H43" s="42" t="s">
        <v>63</v>
      </c>
      <c r="I43" s="11" t="s">
        <v>138</v>
      </c>
      <c r="K43" s="12"/>
      <c r="L43" s="12"/>
      <c r="M43" s="12"/>
      <c r="N43" s="12"/>
    </row>
    <row r="44" spans="1:19" ht="15" customHeight="1">
      <c r="H44" s="42" t="s">
        <v>54</v>
      </c>
      <c r="I44" s="11" t="s">
        <v>140</v>
      </c>
      <c r="K44" s="12"/>
      <c r="L44" s="12"/>
      <c r="M44" s="12"/>
      <c r="N44" s="12"/>
    </row>
    <row r="45" spans="1:19" ht="15" customHeight="1">
      <c r="H45" s="42" t="s">
        <v>60</v>
      </c>
      <c r="I45" s="11" t="s">
        <v>137</v>
      </c>
      <c r="K45" s="12"/>
      <c r="L45" s="12"/>
      <c r="M45" s="12"/>
      <c r="N45" s="12"/>
    </row>
    <row r="46" spans="1:19" ht="15" customHeight="1">
      <c r="H46" s="42" t="s">
        <v>66</v>
      </c>
      <c r="I46" s="11" t="s">
        <v>143</v>
      </c>
      <c r="K46" s="12"/>
      <c r="L46" s="12"/>
      <c r="M46" s="12"/>
      <c r="N46" s="12"/>
    </row>
    <row r="47" spans="1:19" ht="15" customHeight="1">
      <c r="H47" s="42" t="s">
        <v>67</v>
      </c>
      <c r="I47" s="11" t="s">
        <v>145</v>
      </c>
      <c r="K47" s="12"/>
      <c r="L47" s="12"/>
      <c r="M47" s="12"/>
      <c r="N47" s="12"/>
    </row>
    <row r="48" spans="1:19" ht="15" customHeight="1">
      <c r="H48" s="42" t="s">
        <v>57</v>
      </c>
      <c r="I48" s="11" t="s">
        <v>147</v>
      </c>
      <c r="K48" s="12"/>
      <c r="L48" s="12"/>
      <c r="M48" s="12"/>
      <c r="N48" s="12"/>
    </row>
    <row r="49" spans="8:14" ht="15" customHeight="1">
      <c r="H49" s="42" t="s">
        <v>46</v>
      </c>
      <c r="I49" s="11" t="s">
        <v>149</v>
      </c>
      <c r="K49" s="12"/>
      <c r="L49" s="12"/>
      <c r="M49" s="12"/>
      <c r="N49" s="12"/>
    </row>
    <row r="50" spans="8:14" ht="15" customHeight="1">
      <c r="H50" s="42" t="s">
        <v>62</v>
      </c>
      <c r="I50" s="11" t="s">
        <v>150</v>
      </c>
      <c r="K50" s="12"/>
      <c r="L50" s="12"/>
      <c r="M50" s="12"/>
      <c r="N50" s="12"/>
    </row>
    <row r="51" spans="8:14" ht="15" customHeight="1">
      <c r="H51" s="42" t="s">
        <v>51</v>
      </c>
      <c r="I51" s="11" t="s">
        <v>141</v>
      </c>
      <c r="K51" s="12"/>
      <c r="L51" s="12"/>
      <c r="M51" s="12"/>
      <c r="N51" s="12"/>
    </row>
    <row r="52" spans="8:14" ht="15" customHeight="1">
      <c r="H52" s="42" t="s">
        <v>59</v>
      </c>
      <c r="I52" s="11" t="s">
        <v>142</v>
      </c>
      <c r="L52" s="12"/>
      <c r="M52" s="12"/>
      <c r="N52" s="12"/>
    </row>
    <row r="53" spans="8:14" ht="15" customHeight="1">
      <c r="H53" s="42" t="s">
        <v>50</v>
      </c>
      <c r="I53" s="11" t="s">
        <v>153</v>
      </c>
      <c r="L53" s="12"/>
      <c r="M53" s="12"/>
      <c r="N53" s="12"/>
    </row>
    <row r="54" spans="8:14" ht="15" customHeight="1">
      <c r="H54" s="42" t="s">
        <v>65</v>
      </c>
      <c r="I54" s="11" t="s">
        <v>154</v>
      </c>
      <c r="L54" s="12"/>
      <c r="M54" s="12"/>
      <c r="N54" s="12"/>
    </row>
    <row r="55" spans="8:14" ht="15" customHeight="1">
      <c r="H55" s="42" t="s">
        <v>47</v>
      </c>
      <c r="I55" s="11" t="s">
        <v>144</v>
      </c>
      <c r="L55" s="12"/>
      <c r="M55" s="12"/>
      <c r="N55" s="12"/>
    </row>
    <row r="56" spans="8:14" ht="15" customHeight="1">
      <c r="H56" s="42" t="s">
        <v>72</v>
      </c>
      <c r="I56" s="11" t="s">
        <v>155</v>
      </c>
      <c r="L56" s="12"/>
      <c r="M56" s="12"/>
      <c r="N56" s="12"/>
    </row>
    <row r="57" spans="8:14" ht="15" customHeight="1">
      <c r="H57" s="42" t="s">
        <v>53</v>
      </c>
      <c r="I57" s="11" t="s">
        <v>146</v>
      </c>
      <c r="L57" s="12"/>
      <c r="M57" s="12"/>
      <c r="N57" s="12"/>
    </row>
    <row r="58" spans="8:14" ht="15" customHeight="1">
      <c r="H58" s="42" t="s">
        <v>61</v>
      </c>
      <c r="I58" s="11" t="s">
        <v>148</v>
      </c>
      <c r="L58" s="12"/>
      <c r="M58" s="12"/>
      <c r="N58" s="12"/>
    </row>
    <row r="59" spans="8:14" ht="15" customHeight="1">
      <c r="H59" s="42" t="s">
        <v>56</v>
      </c>
      <c r="I59" s="11" t="s">
        <v>156</v>
      </c>
      <c r="L59" s="12"/>
      <c r="M59" s="12"/>
      <c r="N59" s="12"/>
    </row>
    <row r="60" spans="8:14" ht="15" customHeight="1">
      <c r="H60" s="42" t="s">
        <v>64</v>
      </c>
      <c r="I60" s="11" t="s">
        <v>157</v>
      </c>
      <c r="L60" s="12"/>
      <c r="M60" s="12"/>
      <c r="N60" s="12"/>
    </row>
    <row r="61" spans="8:14" ht="15" customHeight="1">
      <c r="H61" s="42" t="s">
        <v>69</v>
      </c>
      <c r="I61" s="11" t="s">
        <v>158</v>
      </c>
      <c r="L61" s="12"/>
      <c r="M61" s="12"/>
      <c r="N61" s="12"/>
    </row>
    <row r="62" spans="8:14" ht="15" customHeight="1">
      <c r="H62" s="42" t="s">
        <v>71</v>
      </c>
      <c r="I62" s="11" t="s">
        <v>159</v>
      </c>
      <c r="L62" s="12"/>
      <c r="M62" s="12"/>
      <c r="N62" s="12"/>
    </row>
    <row r="63" spans="8:14" ht="15" customHeight="1">
      <c r="H63" s="42" t="s">
        <v>55</v>
      </c>
      <c r="I63" s="11" t="s">
        <v>139</v>
      </c>
      <c r="L63" s="12"/>
      <c r="M63" s="12"/>
      <c r="N63" s="12"/>
    </row>
    <row r="64" spans="8:14" ht="15" customHeight="1">
      <c r="H64" s="42" t="s">
        <v>48</v>
      </c>
      <c r="I64" s="11" t="s">
        <v>160</v>
      </c>
      <c r="L64" s="12"/>
      <c r="M64" s="12"/>
      <c r="N64" s="12"/>
    </row>
    <row r="65" spans="8:14" ht="15" customHeight="1">
      <c r="H65" s="42" t="s">
        <v>58</v>
      </c>
      <c r="I65" s="11" t="s">
        <v>161</v>
      </c>
      <c r="L65" s="12"/>
      <c r="M65" s="12"/>
      <c r="N65" s="12"/>
    </row>
    <row r="66" spans="8:14" ht="15" customHeight="1">
      <c r="H66" s="42" t="s">
        <v>49</v>
      </c>
      <c r="I66" s="11" t="s">
        <v>151</v>
      </c>
      <c r="L66" s="12"/>
      <c r="M66" s="12"/>
      <c r="N66" s="12"/>
    </row>
    <row r="67" spans="8:14" ht="15" customHeight="1">
      <c r="H67" s="42" t="s">
        <v>70</v>
      </c>
      <c r="I67" s="11" t="s">
        <v>162</v>
      </c>
      <c r="L67" s="12"/>
      <c r="M67" s="12"/>
      <c r="N67" s="12"/>
    </row>
    <row r="68" spans="8:14" ht="15" customHeight="1">
      <c r="H68" s="42" t="s">
        <v>52</v>
      </c>
      <c r="I68" s="11" t="s">
        <v>163</v>
      </c>
    </row>
  </sheetData>
  <sortState xmlns:xlrd2="http://schemas.microsoft.com/office/spreadsheetml/2017/richdata2" ref="V5:X32">
    <sortCondition descending="1" ref="X5:X32"/>
  </sortState>
  <mergeCells count="15">
    <mergeCell ref="R2:S2"/>
    <mergeCell ref="A3:A4"/>
    <mergeCell ref="B3:B4"/>
    <mergeCell ref="D3:D4"/>
    <mergeCell ref="E3:F3"/>
    <mergeCell ref="H3:H4"/>
    <mergeCell ref="I3:J3"/>
    <mergeCell ref="L3:L4"/>
    <mergeCell ref="M3:N3"/>
    <mergeCell ref="A2:B2"/>
    <mergeCell ref="D2:F2"/>
    <mergeCell ref="H2:J2"/>
    <mergeCell ref="L2:N2"/>
    <mergeCell ref="R3:R4"/>
    <mergeCell ref="S3:S4"/>
  </mergeCells>
  <printOptions horizontalCentered="1"/>
  <pageMargins left="0.25" right="0.25" top="0.75" bottom="0.75" header="0.3" footer="0.3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PIB TABELAS</vt:lpstr>
      <vt:lpstr>AGROPECUÁRIA</vt:lpstr>
      <vt:lpstr>INDÚTRIA</vt:lpstr>
      <vt:lpstr>SERVIÇOS</vt:lpstr>
      <vt:lpstr>Brasil e UFs (Gráficos)</vt:lpstr>
      <vt:lpstr>'PIB TABELAS'!_Hlk55570687</vt:lpstr>
      <vt:lpstr>'Brasil e UFs (Gráficos)'!Area_de_impressao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Márcia Lopes</cp:lastModifiedBy>
  <dcterms:created xsi:type="dcterms:W3CDTF">2020-12-04T14:18:35Z</dcterms:created>
  <dcterms:modified xsi:type="dcterms:W3CDTF">2025-11-07T11:41:45Z</dcterms:modified>
</cp:coreProperties>
</file>