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publishItems="1" defaultThemeVersion="124226"/>
  <bookViews>
    <workbookView xWindow="19185" yWindow="-15" windowWidth="9630" windowHeight="12420" firstSheet="2" activeTab="4"/>
  </bookViews>
  <sheets>
    <sheet name="PIB TABELAS" sheetId="3" r:id="rId1"/>
    <sheet name="AGROPECUÁRIA" sheetId="6" r:id="rId2"/>
    <sheet name="INDÚTRIA" sheetId="5" r:id="rId3"/>
    <sheet name="SERVIÇOS" sheetId="4" r:id="rId4"/>
    <sheet name="Brasil e UFs (Gráficos)" sheetId="8" r:id="rId5"/>
  </sheets>
  <definedNames>
    <definedName name="_Hlk55570687" localSheetId="0" publishToServer="1">'PIB TABELAS'!$A$49</definedName>
    <definedName name="_xlnm.Print_Area" localSheetId="4" publishToServer="1">'Brasil e UFs (Gráficos)'!$A$2:$A$38</definedName>
  </definedNames>
  <calcPr calcId="162913"/>
</workbook>
</file>

<file path=xl/calcChain.xml><?xml version="1.0" encoding="utf-8"?>
<calcChain xmlns="http://schemas.openxmlformats.org/spreadsheetml/2006/main">
  <c r="E16" i="6" l="1"/>
  <c r="D48" i="3" l="1"/>
  <c r="D35" i="3"/>
  <c r="H8" i="3" l="1"/>
  <c r="G8" i="3"/>
  <c r="H7" i="3"/>
  <c r="H6" i="3"/>
  <c r="E44" i="6" l="1"/>
  <c r="E43" i="6"/>
  <c r="E42" i="6"/>
  <c r="E41" i="6"/>
  <c r="E40" i="6"/>
  <c r="E39" i="6"/>
  <c r="E38" i="6"/>
  <c r="E37" i="6"/>
  <c r="E32" i="6"/>
  <c r="E31" i="6"/>
  <c r="E26" i="6"/>
  <c r="E25" i="6"/>
  <c r="E24" i="6"/>
  <c r="E23" i="6"/>
  <c r="E22" i="6"/>
  <c r="E17" i="6"/>
  <c r="E15" i="6"/>
  <c r="E14" i="6"/>
  <c r="E13" i="6"/>
  <c r="E12" i="6"/>
  <c r="E11" i="6"/>
  <c r="E10" i="6"/>
  <c r="E9" i="6"/>
  <c r="E8" i="6"/>
  <c r="E7" i="6"/>
  <c r="E6" i="6"/>
</calcChain>
</file>

<file path=xl/sharedStrings.xml><?xml version="1.0" encoding="utf-8"?>
<sst xmlns="http://schemas.openxmlformats.org/spreadsheetml/2006/main" count="367" uniqueCount="195">
  <si>
    <t>Gráfico 2 - Nota Técnica</t>
  </si>
  <si>
    <t xml:space="preserve">   Indútria Extrativa</t>
  </si>
  <si>
    <t xml:space="preserve">   Construção</t>
  </si>
  <si>
    <t xml:space="preserve">   Eletricidade e gás, água, esgoto, atividade de gestão de resíduos e descontaminação</t>
  </si>
  <si>
    <t xml:space="preserve">   Indústria de Transformação </t>
  </si>
  <si>
    <t xml:space="preserve">   SETOR INDÚSTRIA</t>
  </si>
  <si>
    <t>Gráfico 3 - Nota Técnica</t>
  </si>
  <si>
    <t xml:space="preserve">  Informação e comunicação</t>
  </si>
  <si>
    <t xml:space="preserve">  Comércio e reparação de veículos automotores e motocicletas</t>
  </si>
  <si>
    <t xml:space="preserve">  Administração, defesa, educação e saúde públicas e seguridade social</t>
  </si>
  <si>
    <t xml:space="preserve">  Atividades profissionais, científicas e técnicas, administrativas e serviços complementares</t>
  </si>
  <si>
    <t xml:space="preserve">  Serviços domésticos</t>
  </si>
  <si>
    <t xml:space="preserve">  Transporte, armazenagem e correio</t>
  </si>
  <si>
    <t xml:space="preserve">  Atividades financeiras, de seguros e serviços relacionados</t>
  </si>
  <si>
    <t xml:space="preserve">  Artes, cultura, esporte e recreação e outras atividades de serviços</t>
  </si>
  <si>
    <t xml:space="preserve">  Atividades imobiliárias</t>
  </si>
  <si>
    <t xml:space="preserve">  Educação e saúde privadas</t>
  </si>
  <si>
    <t xml:space="preserve">  Alojamento e alimentação</t>
  </si>
  <si>
    <t xml:space="preserve">  SETOR SERVIÇOS</t>
  </si>
  <si>
    <t>ANO</t>
  </si>
  <si>
    <t>Moeda</t>
  </si>
  <si>
    <t xml:space="preserve">Valor Adicionado Bruto (a preço básico corrente) </t>
  </si>
  <si>
    <t>(+)</t>
  </si>
  <si>
    <t>Impostos Sobre Produtos, líquidos de subsídios</t>
  </si>
  <si>
    <t xml:space="preserve"> (+)</t>
  </si>
  <si>
    <t>Produto Interno Bruto (a preço de mercado corrente)</t>
  </si>
  <si>
    <t>(=)</t>
  </si>
  <si>
    <t>Variação real anual PIB</t>
  </si>
  <si>
    <t>(%)</t>
  </si>
  <si>
    <t>R$ milhão</t>
  </si>
  <si>
    <t>Dados para os gráficos SERVIÇOS</t>
  </si>
  <si>
    <t>Dados para os gráficos INDÚSTRIA</t>
  </si>
  <si>
    <t>Dados para as TABELAS</t>
  </si>
  <si>
    <t>Fonte: IBGE/CONAC – SEPLAG/SINC</t>
  </si>
  <si>
    <t>** Dados sujeitos a revisão.</t>
  </si>
  <si>
    <t>VALOR ADICIONADO BRUTO DA AGROPECUÁRIA</t>
  </si>
  <si>
    <t>Valor corrente</t>
  </si>
  <si>
    <t>Variação real anual %</t>
  </si>
  <si>
    <t>Fonte: IBGE/CONAC – SEPLAG/SINC.</t>
  </si>
  <si>
    <t>VALOR ADICIONADO BRUTO DA INDÚSTRIA</t>
  </si>
  <si>
    <t xml:space="preserve">VALOR ADICIONADO BRUTO DOS SERVIÇOS </t>
  </si>
  <si>
    <t>Ano</t>
  </si>
  <si>
    <t>Produto das lavouras temporárias e permanentes</t>
  </si>
  <si>
    <t>Abacaxi</t>
  </si>
  <si>
    <t>Amendoim (Toneladas)</t>
  </si>
  <si>
    <t>Banana</t>
  </si>
  <si>
    <t>Cana-de-açúcar (Toneladas)</t>
  </si>
  <si>
    <t>Coco-da-baía (Mil frutos)</t>
  </si>
  <si>
    <t>Feijão (em grão) (Toneladas)</t>
  </si>
  <si>
    <t>Fumo (em folha) (Toneladas)</t>
  </si>
  <si>
    <t>Laranja (Toneladas)</t>
  </si>
  <si>
    <t>Mandioca (Toneladas)</t>
  </si>
  <si>
    <t>Maracujá</t>
  </si>
  <si>
    <t>Milho (Toneladas)</t>
  </si>
  <si>
    <t>Fonte: IBGE - Produção Agrícola Municipal</t>
  </si>
  <si>
    <t>Quantidade produzida (Toneladas)</t>
  </si>
  <si>
    <t>Fonte: IBGE - Pesquisa da Pecuária Municipal</t>
  </si>
  <si>
    <t>Leite (Mil litros)</t>
  </si>
  <si>
    <t>Produto de origem animal</t>
  </si>
  <si>
    <t>Rebanho</t>
  </si>
  <si>
    <r>
      <t xml:space="preserve">PIB </t>
    </r>
    <r>
      <rPr>
        <b/>
        <i/>
        <sz val="14"/>
        <color rgb="FFFFFFFF"/>
        <rFont val="Times New Roman"/>
        <family val="1"/>
      </rPr>
      <t xml:space="preserve">per capita </t>
    </r>
    <r>
      <rPr>
        <b/>
        <sz val="14"/>
        <color rgb="FFFFFFFF"/>
        <rFont val="Times New Roman"/>
        <family val="1"/>
      </rPr>
      <t>R$ 1,00</t>
    </r>
  </si>
  <si>
    <t>Brasil, Grandes Regiões
e
Unidades da Federação</t>
  </si>
  <si>
    <t>Grandes Regiões</t>
  </si>
  <si>
    <t>Unidades da Federação</t>
  </si>
  <si>
    <t>Região Nordeste</t>
  </si>
  <si>
    <t>Variação Real</t>
  </si>
  <si>
    <t>Ranking</t>
  </si>
  <si>
    <t>Rondônia</t>
  </si>
  <si>
    <t>Maranhão</t>
  </si>
  <si>
    <t>Acre</t>
  </si>
  <si>
    <t>Piauí</t>
  </si>
  <si>
    <t>Amazonas</t>
  </si>
  <si>
    <t>Ceará</t>
  </si>
  <si>
    <t>Roraima</t>
  </si>
  <si>
    <t>Rio Grande do Norte</t>
  </si>
  <si>
    <t>Pará</t>
  </si>
  <si>
    <t>Paraíba</t>
  </si>
  <si>
    <t>Amapá</t>
  </si>
  <si>
    <t>Pernambuco</t>
  </si>
  <si>
    <t>Tocantins</t>
  </si>
  <si>
    <t>Alagoas</t>
  </si>
  <si>
    <t>Sergipe</t>
  </si>
  <si>
    <t>Bahia</t>
  </si>
  <si>
    <t>Minas Gerais</t>
  </si>
  <si>
    <t>Espírito Santo</t>
  </si>
  <si>
    <t>Rio de Janeiro</t>
  </si>
  <si>
    <t>São Paulo</t>
  </si>
  <si>
    <t>Paraná</t>
  </si>
  <si>
    <t>Santa Catarina</t>
  </si>
  <si>
    <t>Rio Grande do Sul</t>
  </si>
  <si>
    <t>Mato Grosso do Sul</t>
  </si>
  <si>
    <t xml:space="preserve">Mato Grosso </t>
  </si>
  <si>
    <t>Goiás</t>
  </si>
  <si>
    <t>Distrito Federal</t>
  </si>
  <si>
    <t>Variação Real do PIB segundo Brasil e Unidades da Federação</t>
  </si>
  <si>
    <t>Ranking da Variação Real do PIB segundo Grandes Regiões</t>
  </si>
  <si>
    <t>Ranking da Variação Real do PIB segundo Unidades da Federação</t>
  </si>
  <si>
    <t>Ranking da Variação Real do PIB segundo Região Nordeste</t>
  </si>
  <si>
    <t>Equino</t>
  </si>
  <si>
    <t>Ovino</t>
  </si>
  <si>
    <t>Ovos de Galinha (mil dúzias)</t>
  </si>
  <si>
    <t>Galináceos total</t>
  </si>
  <si>
    <t>PRODUÇÃO DA AQUICULTURA</t>
  </si>
  <si>
    <t>Carpa (Quilograma)</t>
  </si>
  <si>
    <t>Outros peixes (Quilograma)</t>
  </si>
  <si>
    <t>Alevinos (Mileiros)</t>
  </si>
  <si>
    <t>Camarão (Quilograma)</t>
  </si>
  <si>
    <t>Tambaqui (Quilograma)</t>
  </si>
  <si>
    <t>Tilapia  (Quilograma)</t>
  </si>
  <si>
    <t>Traíra e trairão (Quilograma)</t>
  </si>
  <si>
    <t>Ostras,vieiras emexilhao (Quilograma)</t>
  </si>
  <si>
    <r>
      <rPr>
        <b/>
        <sz val="10"/>
        <color indexed="8"/>
        <rFont val="Arial"/>
        <family val="2"/>
      </rPr>
      <t xml:space="preserve">Fonte: </t>
    </r>
    <r>
      <rPr>
        <sz val="10"/>
        <color indexed="8"/>
        <rFont val="Arial"/>
        <family val="2"/>
      </rPr>
      <t>IBGE, em parceria com os Órgãos Estaduais de Estatística, Secretarias Estaduais de Governo e Superintendência da Zona Franca de Manaus - SUFRAMA. Elaboração: SEPLAG/SINC</t>
    </r>
  </si>
  <si>
    <t>Bovino (cabeça)</t>
  </si>
  <si>
    <t>Vacas ordenhadas (cabeça)</t>
  </si>
  <si>
    <t xml:space="preserve">    Fonte: IBGE/CONAC – SEPLAG/SINC</t>
  </si>
  <si>
    <t xml:space="preserve">     Fonte: IBGE/CONAC – SEPLAG/SINC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</si>
  <si>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</si>
  <si>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</si>
  <si>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</si>
  <si>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</si>
  <si>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</si>
  <si>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</si>
  <si>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</si>
  <si>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</si>
  <si>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</si>
  <si>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</si>
  <si>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</si>
  <si>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</si>
  <si>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</si>
  <si>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</si>
  <si>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</si>
  <si>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</si>
  <si>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</si>
  <si>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</si>
  <si>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</si>
  <si>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</si>
  <si>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</si>
  <si>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</si>
  <si>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</si>
  <si>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</si>
  <si>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25º</t>
  </si>
  <si>
    <t>26º</t>
  </si>
  <si>
    <t>27º</t>
  </si>
  <si>
    <t>Variação nominal anual PIB</t>
  </si>
  <si>
    <t>Variação nominal anual %</t>
  </si>
  <si>
    <t xml:space="preserve">               Brasil</t>
  </si>
  <si>
    <t xml:space="preserve">          Norte</t>
  </si>
  <si>
    <t xml:space="preserve">          Nordeste</t>
  </si>
  <si>
    <t xml:space="preserve">          Sudeste</t>
  </si>
  <si>
    <t xml:space="preserve">          Sul</t>
  </si>
  <si>
    <t xml:space="preserve">          Centro-Oeste</t>
  </si>
  <si>
    <t>2021*</t>
  </si>
  <si>
    <t>* Dados sujeitos a revisão.</t>
  </si>
  <si>
    <t>* Dados revisados</t>
  </si>
  <si>
    <t>Dados usados na confecção dos mapas e Nota Técnica</t>
  </si>
  <si>
    <t>Gráfico 2 – Variação real do setor da indústria e de seus subsetores - 2022</t>
  </si>
  <si>
    <t>Gráfico 3 – Variação real do setor de serviços e de seus subsetores - 2022.</t>
  </si>
  <si>
    <t>2022*</t>
  </si>
  <si>
    <t>Tabela 1 - Composição do PIB de Alagoas, pela ótica da produção - 2018-2022</t>
  </si>
  <si>
    <t>Tabela 2 - Valor Adicionado (VA) e variação real anual da Agropecuária de Alagoas - 2018-2022.</t>
  </si>
  <si>
    <t>Tabela 3 - Valor Adicionado (VA) e variação real anual da Indústria de Alagoas - 2018- 2022</t>
  </si>
  <si>
    <t>Tabela 4 - Valor Adicionado (VA) e variação real anual dos Serviços de Alagoas - 2018-2022.</t>
  </si>
  <si>
    <t>Variação 2022/2021</t>
  </si>
  <si>
    <t>DADOS UTILIZADOS NA ANÁLISE -  AGROPECUÁRIA</t>
  </si>
  <si>
    <t>Posição de Alagoas em relação ao Brasil</t>
  </si>
  <si>
    <t>Crescimento Real</t>
  </si>
  <si>
    <t>Mamão (Toneladas)</t>
  </si>
  <si>
    <t>RS</t>
  </si>
  <si>
    <t>SE</t>
  </si>
  <si>
    <t>ES</t>
  </si>
  <si>
    <t>PB</t>
  </si>
  <si>
    <t>PA</t>
  </si>
  <si>
    <t>CE</t>
  </si>
  <si>
    <t>AL</t>
  </si>
  <si>
    <t>PR</t>
  </si>
  <si>
    <t>MA</t>
  </si>
  <si>
    <t>SC</t>
  </si>
  <si>
    <t>RN</t>
  </si>
  <si>
    <t>PE</t>
  </si>
  <si>
    <t>BA</t>
  </si>
  <si>
    <t>RO</t>
  </si>
  <si>
    <t>MG</t>
  </si>
  <si>
    <t>PI</t>
  </si>
  <si>
    <t>Brasil</t>
  </si>
  <si>
    <t>AM</t>
  </si>
  <si>
    <t>SP</t>
  </si>
  <si>
    <t>DF</t>
  </si>
  <si>
    <t>AP</t>
  </si>
  <si>
    <t>RJ</t>
  </si>
  <si>
    <t>MS</t>
  </si>
  <si>
    <t>GO</t>
  </si>
  <si>
    <t>AC</t>
  </si>
  <si>
    <t>TO</t>
  </si>
  <si>
    <t>MT</t>
  </si>
  <si>
    <t>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</si>
</sst>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#,##0.00;[Red]\-#,##0.00;&quot;-&quot;"/>
    <numFmt numFmtId="165" formatCode="_-* #,##0_-;\-* #,##0_-;_-* &quot;-&quot;??_-;_-@_-"/>
    <numFmt numFmtId="166" formatCode="#\ ###\ ###\ ###\ ###"/>
    <numFmt numFmtId="167" formatCode="0.0000"/>
    <numFmt numFmtId="168" formatCode="#,##0.000;[Red]\-#,##0.000;&quot;-&quot;"/>
    <numFmt numFmtId="169" formatCode="[$R$-416]&quot; &quot;#,##0.00;[Red]&quot;-&quot;[$R$-416]&quot; &quot;#,##0.00"/>
    <numFmt numFmtId="170" formatCode="#,##0.00&quot; &quot;;#,##0.00&quot; &quot;;&quot;-&quot;#&quot; &quot;;&quot; &quot;@&quot; &quot;"/>
  </numFmts>
  <fonts count="108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indexed="64"/>
      <name val="Calibri"/>
      <family val="2"/>
      <scheme val="minor"/>
    </font>
    <font>
      <b/>
      <sz val="14"/>
      <color rgb="FF000000"/>
      <name val="Calibri"/>
      <family val="2"/>
    </font>
    <font>
      <sz val="14"/>
      <color theme="0"/>
      <name val="Calibri"/>
      <family val="2"/>
    </font>
    <font>
      <b/>
      <sz val="14"/>
      <color theme="0"/>
      <name val="Calibri"/>
      <family val="2"/>
    </font>
    <font>
      <sz val="14"/>
      <color rgb="FF000000"/>
      <name val="Calibri"/>
      <family val="2"/>
    </font>
    <font>
      <sz val="14"/>
      <color indexed="6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333333"/>
      <name val="Calibri"/>
      <family val="2"/>
      <scheme val="minor"/>
    </font>
    <font>
      <sz val="14"/>
      <color rgb="FF000000"/>
      <name val="Times New Roman"/>
      <family val="1"/>
    </font>
    <font>
      <b/>
      <sz val="14"/>
      <color rgb="FFFFFFFF"/>
      <name val="Times New Roman"/>
      <family val="1"/>
    </font>
    <font>
      <b/>
      <i/>
      <sz val="14"/>
      <color rgb="FFFFFFFF"/>
      <name val="Times New Roman"/>
      <family val="1"/>
    </font>
    <font>
      <b/>
      <sz val="14"/>
      <color rgb="FF000000"/>
      <name val="Times New Roman"/>
      <family val="1"/>
    </font>
    <font>
      <sz val="6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sz val="12"/>
      <color rgb="FF000000"/>
      <name val="Times New Roman"/>
      <family val="1"/>
    </font>
    <font>
      <b/>
      <sz val="10"/>
      <color indexed="8"/>
      <name val="Arial"/>
      <family val="2"/>
    </font>
    <font>
      <b/>
      <sz val="14"/>
      <name val="Arial"/>
      <family val="2"/>
    </font>
    <font>
      <sz val="10"/>
      <color rgb="FF000000"/>
      <name val="Times New Roman"/>
      <family val="1"/>
    </font>
    <font>
      <b/>
      <sz val="14"/>
      <color indexed="8"/>
      <name val="Arial"/>
      <family val="2"/>
    </font>
    <font>
      <sz val="14"/>
      <name val="Arial"/>
      <family val="2"/>
    </font>
    <font>
      <sz val="12"/>
      <color indexed="8"/>
      <name val="Univers"/>
      <family val="2"/>
    </font>
    <font>
      <b/>
      <sz val="7"/>
      <color indexed="8"/>
      <name val="Univers"/>
    </font>
    <font>
      <sz val="11"/>
      <color indexed="8"/>
      <name val="Univers"/>
    </font>
    <font>
      <sz val="14"/>
      <name val="Calibri"/>
      <family val="2"/>
      <scheme val="minor"/>
    </font>
    <font>
      <b/>
      <sz val="12"/>
      <color indexed="8"/>
      <name val="Univers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Bookman Old Style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i/>
      <sz val="16"/>
      <color indexed="8"/>
      <name val="Arial"/>
      <family val="2"/>
    </font>
    <font>
      <b/>
      <i/>
      <u/>
      <sz val="11"/>
      <color indexed="8"/>
      <name val="Arial"/>
      <family val="2"/>
    </font>
    <font>
      <sz val="10"/>
      <name val="Bookman Old Style"/>
    </font>
    <font>
      <sz val="11"/>
      <color rgb="FFFFFFFF"/>
      <name val="Calibri"/>
      <family val="2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FFFFFF"/>
      <name val="Calibri"/>
      <family val="2"/>
    </font>
    <font>
      <b/>
      <sz val="10"/>
      <color rgb="FF000000"/>
      <name val="Calibri"/>
      <family val="2"/>
    </font>
    <font>
      <sz val="10"/>
      <color rgb="FFCC0000"/>
      <name val="Liberation Sans"/>
      <family val="2"/>
    </font>
    <font>
      <sz val="10"/>
      <color rgb="FFFF0000"/>
      <name val="Liberation Sans"/>
      <family val="2"/>
    </font>
    <font>
      <sz val="11"/>
      <color rgb="FF800080"/>
      <name val="Calibri"/>
      <family val="2"/>
    </font>
    <font>
      <sz val="10"/>
      <color rgb="FFCC0000"/>
      <name val="Calibri"/>
      <family val="2"/>
    </font>
    <font>
      <sz val="11"/>
      <color rgb="FF008000"/>
      <name val="Calibri"/>
      <family val="2"/>
    </font>
    <font>
      <b/>
      <sz val="11"/>
      <color rgb="FFFF9900"/>
      <name val="Calibri"/>
      <family val="2"/>
    </font>
    <font>
      <sz val="10"/>
      <color rgb="FF000000"/>
      <name val="Arial"/>
      <family val="2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b/>
      <sz val="10"/>
      <color rgb="FFFFFFFF"/>
      <name val="Liberation Sans"/>
      <family val="2"/>
    </font>
    <font>
      <b/>
      <sz val="10"/>
      <color rgb="FFFFFFFF"/>
      <name val="Calibri"/>
      <family val="2"/>
    </font>
    <font>
      <sz val="11"/>
      <color theme="1"/>
      <name val="Liberation Sans"/>
      <family val="2"/>
    </font>
    <font>
      <i/>
      <sz val="11"/>
      <color rgb="FF808080"/>
      <name val="Calibri"/>
      <family val="2"/>
    </font>
    <font>
      <i/>
      <sz val="10"/>
      <color rgb="FF808080"/>
      <name val="Liberation Sans"/>
      <family val="2"/>
    </font>
    <font>
      <i/>
      <sz val="10"/>
      <color rgb="FF808080"/>
      <name val="Calibri"/>
      <family val="2"/>
    </font>
    <font>
      <sz val="10"/>
      <color rgb="FF006600"/>
      <name val="Liberation Sans"/>
      <family val="2"/>
    </font>
    <font>
      <sz val="10"/>
      <color rgb="FF008000"/>
      <name val="Liberation Sans"/>
      <family val="2"/>
    </font>
    <font>
      <sz val="10"/>
      <color rgb="FF006600"/>
      <name val="Calibri"/>
      <family val="2"/>
    </font>
    <font>
      <b/>
      <sz val="24"/>
      <color rgb="FF000000"/>
      <name val="Liberation Sans"/>
      <family val="2"/>
    </font>
    <font>
      <b/>
      <sz val="24"/>
      <color rgb="FF000000"/>
      <name val="Calibri"/>
      <family val="2"/>
    </font>
    <font>
      <sz val="18"/>
      <color rgb="FF000000"/>
      <name val="Liberation Sans"/>
      <family val="2"/>
    </font>
    <font>
      <b/>
      <sz val="15"/>
      <color rgb="FF003366"/>
      <name val="Calibri"/>
      <family val="2"/>
    </font>
    <font>
      <sz val="18"/>
      <color rgb="FF000000"/>
      <name val="Calibri"/>
      <family val="2"/>
    </font>
    <font>
      <sz val="12"/>
      <color rgb="FF000000"/>
      <name val="Liberation Sans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b/>
      <i/>
      <sz val="16"/>
      <color rgb="FF000000"/>
      <name val="Arial"/>
      <family val="2"/>
    </font>
    <font>
      <u/>
      <sz val="10"/>
      <color rgb="FF0000EE"/>
      <name val="Calibri"/>
      <family val="2"/>
    </font>
    <font>
      <sz val="11"/>
      <color rgb="FF993300"/>
      <name val="Calibri"/>
      <family val="2"/>
    </font>
    <font>
      <sz val="10"/>
      <color rgb="FF996600"/>
      <name val="Liberation Sans"/>
      <family val="2"/>
    </font>
    <font>
      <sz val="10"/>
      <color rgb="FF993300"/>
      <name val="Liberation Sans"/>
      <family val="2"/>
    </font>
    <font>
      <sz val="10"/>
      <color rgb="FF996600"/>
      <name val="Calibri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0"/>
      <color rgb="FF000000"/>
      <name val="Bookman Old Style1"/>
      <family val="1"/>
    </font>
    <font>
      <sz val="11"/>
      <color rgb="FF000000"/>
      <name val="Liberation Sans"/>
      <family val="2"/>
    </font>
    <font>
      <sz val="10"/>
      <color rgb="FF000000"/>
      <name val="Bookman Old Style"/>
      <family val="1"/>
    </font>
    <font>
      <sz val="10"/>
      <color rgb="FF333333"/>
      <name val="Liberation Sans"/>
      <family val="2"/>
    </font>
    <font>
      <sz val="10"/>
      <color rgb="FF333333"/>
      <name val="Calibri"/>
      <family val="2"/>
    </font>
    <font>
      <b/>
      <sz val="11"/>
      <color rgb="FF333333"/>
      <name val="Calibri"/>
      <family val="2"/>
    </font>
    <font>
      <b/>
      <i/>
      <u/>
      <sz val="11"/>
      <color rgb="FF000000"/>
      <name val="Arial"/>
      <family val="2"/>
    </font>
    <font>
      <sz val="11"/>
      <color rgb="FFFF0000"/>
      <name val="Calibri"/>
      <family val="2"/>
    </font>
    <font>
      <b/>
      <sz val="18"/>
      <color rgb="FF003366"/>
      <name val="Cambria"/>
      <family val="1"/>
    </font>
    <font>
      <b/>
      <sz val="11"/>
      <color rgb="FF000000"/>
      <name val="Calibri"/>
      <family val="2"/>
    </font>
  </fonts>
  <fills count="60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/>
        <bgColor rgb="FF000000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C0C0C0"/>
        <bgColor rgb="FFC0C0C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CCCC"/>
        <bgColor rgb="FFFFCCCC"/>
      </patternFill>
    </fill>
    <fill>
      <patternFill patternType="solid">
        <fgColor rgb="FF969696"/>
        <bgColor rgb="FF969696"/>
      </patternFill>
    </fill>
    <fill>
      <patternFill patternType="solid">
        <fgColor rgb="FFCC0000"/>
        <bgColor rgb="FFCC0000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1F554B"/>
        <bgColor indexed="64"/>
      </patternFill>
    </fill>
    <fill>
      <patternFill patternType="solid">
        <fgColor rgb="FF338D7C"/>
        <bgColor indexed="64"/>
      </patternFill>
    </fill>
  </fills>
  <borders count="5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FFFF"/>
      </left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rgb="FFFFFFFF"/>
      </left>
      <right style="medium">
        <color theme="0"/>
      </right>
      <top style="medium">
        <color theme="0"/>
      </top>
      <bottom/>
      <diagonal/>
    </border>
    <border>
      <left style="medium">
        <color rgb="FFFFFFFF"/>
      </left>
      <right/>
      <top/>
      <bottom style="medium">
        <color theme="0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indexed="64"/>
      </bottom>
      <diagonal/>
    </border>
    <border>
      <left/>
      <right/>
      <top style="thin">
        <color rgb="FF333399"/>
      </top>
      <bottom style="thin">
        <color rgb="FF000000"/>
      </bottom>
      <diagonal/>
    </border>
  </borders>
  <cellStyleXfs count="569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0" fontId="17" fillId="0" borderId="0" applyFill="0" applyProtection="0"/>
    <xf numFmtId="0" fontId="35" fillId="0" borderId="0"/>
    <xf numFmtId="0" fontId="2" fillId="31" borderId="0"/>
    <xf numFmtId="0" fontId="36" fillId="9" borderId="0" applyNumberFormat="0" applyBorder="0" applyAlignment="0" applyProtection="0"/>
    <xf numFmtId="0" fontId="2" fillId="31" borderId="0"/>
    <xf numFmtId="0" fontId="2" fillId="32" borderId="0"/>
    <xf numFmtId="0" fontId="36" fillId="10" borderId="0" applyNumberFormat="0" applyBorder="0" applyAlignment="0" applyProtection="0"/>
    <xf numFmtId="0" fontId="2" fillId="32" borderId="0"/>
    <xf numFmtId="0" fontId="2" fillId="33" borderId="0"/>
    <xf numFmtId="0" fontId="36" fillId="11" borderId="0" applyNumberFormat="0" applyBorder="0" applyAlignment="0" applyProtection="0"/>
    <xf numFmtId="0" fontId="2" fillId="33" borderId="0"/>
    <xf numFmtId="0" fontId="2" fillId="34" borderId="0"/>
    <xf numFmtId="0" fontId="36" fillId="12" borderId="0" applyNumberFormat="0" applyBorder="0" applyAlignment="0" applyProtection="0"/>
    <xf numFmtId="0" fontId="2" fillId="34" borderId="0"/>
    <xf numFmtId="0" fontId="2" fillId="35" borderId="0"/>
    <xf numFmtId="0" fontId="36" fillId="13" borderId="0" applyNumberFormat="0" applyBorder="0" applyAlignment="0" applyProtection="0"/>
    <xf numFmtId="0" fontId="2" fillId="35" borderId="0"/>
    <xf numFmtId="0" fontId="2" fillId="36" borderId="0"/>
    <xf numFmtId="0" fontId="36" fillId="14" borderId="0" applyNumberFormat="0" applyBorder="0" applyAlignment="0" applyProtection="0"/>
    <xf numFmtId="0" fontId="2" fillId="36" borderId="0"/>
    <xf numFmtId="0" fontId="36" fillId="9" borderId="0" applyNumberFormat="0" applyBorder="0" applyAlignment="0" applyProtection="0"/>
    <xf numFmtId="0" fontId="2" fillId="31" borderId="0"/>
    <xf numFmtId="0" fontId="36" fillId="9" borderId="0" applyNumberFormat="0" applyBorder="0" applyAlignment="0" applyProtection="0"/>
    <xf numFmtId="0" fontId="2" fillId="31" borderId="0"/>
    <xf numFmtId="0" fontId="36" fillId="10" borderId="0" applyNumberFormat="0" applyBorder="0" applyAlignment="0" applyProtection="0"/>
    <xf numFmtId="0" fontId="2" fillId="32" borderId="0"/>
    <xf numFmtId="0" fontId="36" fillId="10" borderId="0" applyNumberFormat="0" applyBorder="0" applyAlignment="0" applyProtection="0"/>
    <xf numFmtId="0" fontId="2" fillId="32" borderId="0"/>
    <xf numFmtId="0" fontId="36" fillId="11" borderId="0" applyNumberFormat="0" applyBorder="0" applyAlignment="0" applyProtection="0"/>
    <xf numFmtId="0" fontId="2" fillId="33" borderId="0"/>
    <xf numFmtId="0" fontId="36" fillId="11" borderId="0" applyNumberFormat="0" applyBorder="0" applyAlignment="0" applyProtection="0"/>
    <xf numFmtId="0" fontId="2" fillId="33" borderId="0"/>
    <xf numFmtId="0" fontId="36" fillId="12" borderId="0" applyNumberFormat="0" applyBorder="0" applyAlignment="0" applyProtection="0"/>
    <xf numFmtId="0" fontId="2" fillId="34" borderId="0"/>
    <xf numFmtId="0" fontId="36" fillId="12" borderId="0" applyNumberFormat="0" applyBorder="0" applyAlignment="0" applyProtection="0"/>
    <xf numFmtId="0" fontId="2" fillId="34" borderId="0"/>
    <xf numFmtId="0" fontId="36" fillId="13" borderId="0" applyNumberFormat="0" applyBorder="0" applyAlignment="0" applyProtection="0"/>
    <xf numFmtId="0" fontId="2" fillId="35" borderId="0"/>
    <xf numFmtId="0" fontId="36" fillId="13" borderId="0" applyNumberFormat="0" applyBorder="0" applyAlignment="0" applyProtection="0"/>
    <xf numFmtId="0" fontId="2" fillId="35" borderId="0"/>
    <xf numFmtId="0" fontId="36" fillId="14" borderId="0" applyNumberFormat="0" applyBorder="0" applyAlignment="0" applyProtection="0"/>
    <xf numFmtId="0" fontId="2" fillId="36" borderId="0"/>
    <xf numFmtId="0" fontId="36" fillId="14" borderId="0" applyNumberFormat="0" applyBorder="0" applyAlignment="0" applyProtection="0"/>
    <xf numFmtId="0" fontId="2" fillId="36" borderId="0"/>
    <xf numFmtId="0" fontId="2" fillId="37" borderId="0"/>
    <xf numFmtId="0" fontId="36" fillId="17" borderId="0" applyNumberFormat="0" applyBorder="0" applyAlignment="0" applyProtection="0"/>
    <xf numFmtId="0" fontId="2" fillId="37" borderId="0"/>
    <xf numFmtId="0" fontId="2" fillId="38" borderId="0"/>
    <xf numFmtId="0" fontId="36" fillId="15" borderId="0" applyNumberFormat="0" applyBorder="0" applyAlignment="0" applyProtection="0"/>
    <xf numFmtId="0" fontId="2" fillId="38" borderId="0"/>
    <xf numFmtId="0" fontId="2" fillId="39" borderId="0"/>
    <xf numFmtId="0" fontId="36" fillId="18" borderId="0" applyNumberFormat="0" applyBorder="0" applyAlignment="0" applyProtection="0"/>
    <xf numFmtId="0" fontId="2" fillId="39" borderId="0"/>
    <xf numFmtId="0" fontId="2" fillId="34" borderId="0"/>
    <xf numFmtId="0" fontId="36" fillId="12" borderId="0" applyNumberFormat="0" applyBorder="0" applyAlignment="0" applyProtection="0"/>
    <xf numFmtId="0" fontId="2" fillId="34" borderId="0"/>
    <xf numFmtId="0" fontId="2" fillId="37" borderId="0"/>
    <xf numFmtId="0" fontId="36" fillId="17" borderId="0" applyNumberFormat="0" applyBorder="0" applyAlignment="0" applyProtection="0"/>
    <xf numFmtId="0" fontId="2" fillId="37" borderId="0"/>
    <xf numFmtId="0" fontId="2" fillId="40" borderId="0"/>
    <xf numFmtId="0" fontId="36" fillId="19" borderId="0" applyNumberFormat="0" applyBorder="0" applyAlignment="0" applyProtection="0"/>
    <xf numFmtId="0" fontId="2" fillId="40" borderId="0"/>
    <xf numFmtId="0" fontId="36" fillId="17" borderId="0" applyNumberFormat="0" applyBorder="0" applyAlignment="0" applyProtection="0"/>
    <xf numFmtId="0" fontId="2" fillId="37" borderId="0"/>
    <xf numFmtId="0" fontId="36" fillId="17" borderId="0" applyNumberFormat="0" applyBorder="0" applyAlignment="0" applyProtection="0"/>
    <xf numFmtId="0" fontId="2" fillId="37" borderId="0"/>
    <xf numFmtId="0" fontId="36" fillId="15" borderId="0" applyNumberFormat="0" applyBorder="0" applyAlignment="0" applyProtection="0"/>
    <xf numFmtId="0" fontId="2" fillId="38" borderId="0"/>
    <xf numFmtId="0" fontId="36" fillId="15" borderId="0" applyNumberFormat="0" applyBorder="0" applyAlignment="0" applyProtection="0"/>
    <xf numFmtId="0" fontId="2" fillId="38" borderId="0"/>
    <xf numFmtId="0" fontId="36" fillId="18" borderId="0" applyNumberFormat="0" applyBorder="0" applyAlignment="0" applyProtection="0"/>
    <xf numFmtId="0" fontId="2" fillId="39" borderId="0"/>
    <xf numFmtId="0" fontId="36" fillId="18" borderId="0" applyNumberFormat="0" applyBorder="0" applyAlignment="0" applyProtection="0"/>
    <xf numFmtId="0" fontId="2" fillId="39" borderId="0"/>
    <xf numFmtId="0" fontId="36" fillId="12" borderId="0" applyNumberFormat="0" applyBorder="0" applyAlignment="0" applyProtection="0"/>
    <xf numFmtId="0" fontId="2" fillId="34" borderId="0"/>
    <xf numFmtId="0" fontId="36" fillId="12" borderId="0" applyNumberFormat="0" applyBorder="0" applyAlignment="0" applyProtection="0"/>
    <xf numFmtId="0" fontId="2" fillId="34" borderId="0"/>
    <xf numFmtId="0" fontId="36" fillId="17" borderId="0" applyNumberFormat="0" applyBorder="0" applyAlignment="0" applyProtection="0"/>
    <xf numFmtId="0" fontId="2" fillId="37" borderId="0"/>
    <xf numFmtId="0" fontId="36" fillId="17" borderId="0" applyNumberFormat="0" applyBorder="0" applyAlignment="0" applyProtection="0"/>
    <xf numFmtId="0" fontId="2" fillId="37" borderId="0"/>
    <xf numFmtId="0" fontId="36" fillId="19" borderId="0" applyNumberFormat="0" applyBorder="0" applyAlignment="0" applyProtection="0"/>
    <xf numFmtId="0" fontId="2" fillId="40" borderId="0"/>
    <xf numFmtId="0" fontId="36" fillId="19" borderId="0" applyNumberFormat="0" applyBorder="0" applyAlignment="0" applyProtection="0"/>
    <xf numFmtId="0" fontId="2" fillId="40" borderId="0"/>
    <xf numFmtId="0" fontId="58" fillId="41" borderId="0"/>
    <xf numFmtId="0" fontId="37" fillId="21" borderId="0" applyNumberFormat="0" applyBorder="0" applyAlignment="0" applyProtection="0"/>
    <xf numFmtId="0" fontId="58" fillId="41" borderId="0"/>
    <xf numFmtId="0" fontId="58" fillId="38" borderId="0"/>
    <xf numFmtId="0" fontId="37" fillId="15" borderId="0" applyNumberFormat="0" applyBorder="0" applyAlignment="0" applyProtection="0"/>
    <xf numFmtId="0" fontId="58" fillId="38" borderId="0"/>
    <xf numFmtId="0" fontId="58" fillId="39" borderId="0"/>
    <xf numFmtId="0" fontId="37" fillId="18" borderId="0" applyNumberFormat="0" applyBorder="0" applyAlignment="0" applyProtection="0"/>
    <xf numFmtId="0" fontId="58" fillId="39" borderId="0"/>
    <xf numFmtId="0" fontId="58" fillId="42" borderId="0"/>
    <xf numFmtId="0" fontId="37" fillId="22" borderId="0" applyNumberFormat="0" applyBorder="0" applyAlignment="0" applyProtection="0"/>
    <xf numFmtId="0" fontId="58" fillId="42" borderId="0"/>
    <xf numFmtId="0" fontId="58" fillId="43" borderId="0"/>
    <xf numFmtId="0" fontId="37" fillId="23" borderId="0" applyNumberFormat="0" applyBorder="0" applyAlignment="0" applyProtection="0"/>
    <xf numFmtId="0" fontId="58" fillId="43" borderId="0"/>
    <xf numFmtId="0" fontId="58" fillId="44" borderId="0"/>
    <xf numFmtId="0" fontId="37" fillId="24" borderId="0" applyNumberFormat="0" applyBorder="0" applyAlignment="0" applyProtection="0"/>
    <xf numFmtId="0" fontId="58" fillId="44" borderId="0"/>
    <xf numFmtId="0" fontId="37" fillId="21" borderId="0" applyNumberFormat="0" applyBorder="0" applyAlignment="0" applyProtection="0"/>
    <xf numFmtId="0" fontId="58" fillId="41" borderId="0"/>
    <xf numFmtId="0" fontId="37" fillId="21" borderId="0" applyNumberFormat="0" applyBorder="0" applyAlignment="0" applyProtection="0"/>
    <xf numFmtId="0" fontId="58" fillId="41" borderId="0"/>
    <xf numFmtId="0" fontId="37" fillId="15" borderId="0" applyNumberFormat="0" applyBorder="0" applyAlignment="0" applyProtection="0"/>
    <xf numFmtId="0" fontId="58" fillId="38" borderId="0"/>
    <xf numFmtId="0" fontId="37" fillId="15" borderId="0" applyNumberFormat="0" applyBorder="0" applyAlignment="0" applyProtection="0"/>
    <xf numFmtId="0" fontId="58" fillId="38" borderId="0"/>
    <xf numFmtId="0" fontId="37" fillId="18" borderId="0" applyNumberFormat="0" applyBorder="0" applyAlignment="0" applyProtection="0"/>
    <xf numFmtId="0" fontId="58" fillId="39" borderId="0"/>
    <xf numFmtId="0" fontId="37" fillId="18" borderId="0" applyNumberFormat="0" applyBorder="0" applyAlignment="0" applyProtection="0"/>
    <xf numFmtId="0" fontId="58" fillId="39" borderId="0"/>
    <xf numFmtId="0" fontId="37" fillId="22" borderId="0" applyNumberFormat="0" applyBorder="0" applyAlignment="0" applyProtection="0"/>
    <xf numFmtId="0" fontId="58" fillId="42" borderId="0"/>
    <xf numFmtId="0" fontId="37" fillId="22" borderId="0" applyNumberFormat="0" applyBorder="0" applyAlignment="0" applyProtection="0"/>
    <xf numFmtId="0" fontId="58" fillId="42" borderId="0"/>
    <xf numFmtId="0" fontId="37" fillId="23" borderId="0" applyNumberFormat="0" applyBorder="0" applyAlignment="0" applyProtection="0"/>
    <xf numFmtId="0" fontId="58" fillId="43" borderId="0"/>
    <xf numFmtId="0" fontId="37" fillId="23" borderId="0" applyNumberFormat="0" applyBorder="0" applyAlignment="0" applyProtection="0"/>
    <xf numFmtId="0" fontId="58" fillId="43" borderId="0"/>
    <xf numFmtId="0" fontId="37" fillId="24" borderId="0" applyNumberFormat="0" applyBorder="0" applyAlignment="0" applyProtection="0"/>
    <xf numFmtId="0" fontId="58" fillId="44" borderId="0"/>
    <xf numFmtId="0" fontId="37" fillId="24" borderId="0" applyNumberFormat="0" applyBorder="0" applyAlignment="0" applyProtection="0"/>
    <xf numFmtId="0" fontId="58" fillId="44" borderId="0"/>
    <xf numFmtId="0" fontId="59" fillId="0" borderId="0"/>
    <xf numFmtId="0" fontId="60" fillId="45" borderId="0"/>
    <xf numFmtId="0" fontId="60" fillId="45" borderId="0"/>
    <xf numFmtId="0" fontId="61" fillId="45" borderId="0"/>
    <xf numFmtId="0" fontId="60" fillId="46" borderId="0"/>
    <xf numFmtId="0" fontId="60" fillId="46" borderId="0"/>
    <xf numFmtId="0" fontId="61" fillId="46" borderId="0"/>
    <xf numFmtId="0" fontId="59" fillId="47" borderId="0"/>
    <xf numFmtId="0" fontId="59" fillId="48" borderId="0"/>
    <xf numFmtId="0" fontId="62" fillId="47" borderId="0"/>
    <xf numFmtId="0" fontId="62" fillId="0" borderId="0"/>
    <xf numFmtId="0" fontId="59" fillId="0" borderId="0"/>
    <xf numFmtId="0" fontId="58" fillId="49" borderId="0"/>
    <xf numFmtId="0" fontId="37" fillId="26" borderId="0" applyNumberFormat="0" applyBorder="0" applyAlignment="0" applyProtection="0"/>
    <xf numFmtId="0" fontId="58" fillId="49" borderId="0"/>
    <xf numFmtId="0" fontId="58" fillId="50" borderId="0"/>
    <xf numFmtId="0" fontId="37" fillId="27" borderId="0" applyNumberFormat="0" applyBorder="0" applyAlignment="0" applyProtection="0"/>
    <xf numFmtId="0" fontId="58" fillId="50" borderId="0"/>
    <xf numFmtId="0" fontId="58" fillId="51" borderId="0"/>
    <xf numFmtId="0" fontId="37" fillId="28" borderId="0" applyNumberFormat="0" applyBorder="0" applyAlignment="0" applyProtection="0"/>
    <xf numFmtId="0" fontId="58" fillId="51" borderId="0"/>
    <xf numFmtId="0" fontId="58" fillId="42" borderId="0"/>
    <xf numFmtId="0" fontId="37" fillId="22" borderId="0" applyNumberFormat="0" applyBorder="0" applyAlignment="0" applyProtection="0"/>
    <xf numFmtId="0" fontId="58" fillId="42" borderId="0"/>
    <xf numFmtId="0" fontId="58" fillId="43" borderId="0"/>
    <xf numFmtId="0" fontId="37" fillId="23" borderId="0" applyNumberFormat="0" applyBorder="0" applyAlignment="0" applyProtection="0"/>
    <xf numFmtId="0" fontId="58" fillId="43" borderId="0"/>
    <xf numFmtId="0" fontId="58" fillId="52" borderId="0"/>
    <xf numFmtId="0" fontId="37" fillId="25" borderId="0" applyNumberFormat="0" applyBorder="0" applyAlignment="0" applyProtection="0"/>
    <xf numFmtId="0" fontId="58" fillId="52" borderId="0"/>
    <xf numFmtId="0" fontId="63" fillId="53" borderId="0"/>
    <xf numFmtId="0" fontId="64" fillId="38" borderId="0"/>
    <xf numFmtId="0" fontId="42" fillId="10" borderId="0" applyNumberFormat="0" applyBorder="0" applyAlignment="0" applyProtection="0"/>
    <xf numFmtId="0" fontId="65" fillId="32" borderId="0"/>
    <xf numFmtId="0" fontId="66" fillId="53" borderId="0"/>
    <xf numFmtId="0" fontId="38" fillId="11" borderId="0" applyNumberFormat="0" applyBorder="0" applyAlignment="0" applyProtection="0"/>
    <xf numFmtId="0" fontId="67" fillId="33" borderId="0"/>
    <xf numFmtId="0" fontId="38" fillId="11" borderId="0" applyNumberFormat="0" applyBorder="0" applyAlignment="0" applyProtection="0"/>
    <xf numFmtId="0" fontId="67" fillId="33" borderId="0"/>
    <xf numFmtId="0" fontId="68" fillId="48" borderId="41"/>
    <xf numFmtId="0" fontId="47" fillId="29" borderId="30" applyNumberFormat="0" applyAlignment="0" applyProtection="0"/>
    <xf numFmtId="0" fontId="68" fillId="48" borderId="41"/>
    <xf numFmtId="0" fontId="47" fillId="29" borderId="30" applyNumberFormat="0" applyAlignment="0" applyProtection="0"/>
    <xf numFmtId="0" fontId="68" fillId="48" borderId="41"/>
    <xf numFmtId="0" fontId="47" fillId="29" borderId="30" applyNumberFormat="0" applyAlignment="0" applyProtection="0"/>
    <xf numFmtId="0" fontId="68" fillId="48" borderId="41"/>
    <xf numFmtId="0" fontId="46" fillId="0" borderId="0" applyNumberFormat="0" applyFill="0" applyBorder="0" applyAlignment="0" applyProtection="0"/>
    <xf numFmtId="0" fontId="69" fillId="0" borderId="0"/>
    <xf numFmtId="0" fontId="39" fillId="30" borderId="31" applyNumberFormat="0" applyAlignment="0" applyProtection="0"/>
    <xf numFmtId="0" fontId="70" fillId="54" borderId="32"/>
    <xf numFmtId="0" fontId="39" fillId="30" borderId="31" applyNumberFormat="0" applyAlignment="0" applyProtection="0"/>
    <xf numFmtId="0" fontId="70" fillId="54" borderId="32"/>
    <xf numFmtId="0" fontId="48" fillId="0" borderId="33" applyNumberFormat="0" applyFill="0" applyAlignment="0" applyProtection="0"/>
    <xf numFmtId="0" fontId="71" fillId="0" borderId="34"/>
    <xf numFmtId="0" fontId="48" fillId="0" borderId="33" applyNumberFormat="0" applyFill="0" applyAlignment="0" applyProtection="0"/>
    <xf numFmtId="0" fontId="71" fillId="0" borderId="34"/>
    <xf numFmtId="0" fontId="70" fillId="54" borderId="1"/>
    <xf numFmtId="0" fontId="39" fillId="30" borderId="31" applyNumberFormat="0" applyAlignment="0" applyProtection="0"/>
    <xf numFmtId="0" fontId="70" fillId="54" borderId="32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" fillId="0" borderId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" fillId="0" borderId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" fillId="0" borderId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" fillId="0" borderId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0" fontId="37" fillId="26" borderId="0" applyNumberFormat="0" applyBorder="0" applyAlignment="0" applyProtection="0"/>
    <xf numFmtId="0" fontId="58" fillId="49" borderId="0"/>
    <xf numFmtId="0" fontId="37" fillId="26" borderId="0" applyNumberFormat="0" applyBorder="0" applyAlignment="0" applyProtection="0"/>
    <xf numFmtId="0" fontId="58" fillId="49" borderId="0"/>
    <xf numFmtId="0" fontId="37" fillId="27" borderId="0" applyNumberFormat="0" applyBorder="0" applyAlignment="0" applyProtection="0"/>
    <xf numFmtId="0" fontId="58" fillId="50" borderId="0"/>
    <xf numFmtId="0" fontId="37" fillId="27" borderId="0" applyNumberFormat="0" applyBorder="0" applyAlignment="0" applyProtection="0"/>
    <xf numFmtId="0" fontId="58" fillId="50" borderId="0"/>
    <xf numFmtId="0" fontId="37" fillId="28" borderId="0" applyNumberFormat="0" applyBorder="0" applyAlignment="0" applyProtection="0"/>
    <xf numFmtId="0" fontId="58" fillId="51" borderId="0"/>
    <xf numFmtId="0" fontId="37" fillId="28" borderId="0" applyNumberFormat="0" applyBorder="0" applyAlignment="0" applyProtection="0"/>
    <xf numFmtId="0" fontId="58" fillId="51" borderId="0"/>
    <xf numFmtId="0" fontId="37" fillId="22" borderId="0" applyNumberFormat="0" applyBorder="0" applyAlignment="0" applyProtection="0"/>
    <xf numFmtId="0" fontId="58" fillId="42" borderId="0"/>
    <xf numFmtId="0" fontId="37" fillId="22" borderId="0" applyNumberFormat="0" applyBorder="0" applyAlignment="0" applyProtection="0"/>
    <xf numFmtId="0" fontId="58" fillId="42" borderId="0"/>
    <xf numFmtId="0" fontId="37" fillId="23" borderId="0" applyNumberFormat="0" applyBorder="0" applyAlignment="0" applyProtection="0"/>
    <xf numFmtId="0" fontId="58" fillId="43" borderId="0"/>
    <xf numFmtId="0" fontId="37" fillId="23" borderId="0" applyNumberFormat="0" applyBorder="0" applyAlignment="0" applyProtection="0"/>
    <xf numFmtId="0" fontId="58" fillId="43" borderId="0"/>
    <xf numFmtId="0" fontId="37" fillId="25" borderId="0" applyNumberFormat="0" applyBorder="0" applyAlignment="0" applyProtection="0"/>
    <xf numFmtId="0" fontId="58" fillId="52" borderId="0"/>
    <xf numFmtId="0" fontId="37" fillId="25" borderId="0" applyNumberFormat="0" applyBorder="0" applyAlignment="0" applyProtection="0"/>
    <xf numFmtId="0" fontId="58" fillId="52" borderId="0"/>
    <xf numFmtId="0" fontId="41" fillId="14" borderId="30" applyNumberFormat="0" applyAlignment="0" applyProtection="0"/>
    <xf numFmtId="0" fontId="72" fillId="36" borderId="41"/>
    <xf numFmtId="0" fontId="41" fillId="14" borderId="30" applyNumberFormat="0" applyAlignment="0" applyProtection="0"/>
    <xf numFmtId="0" fontId="72" fillId="36" borderId="41"/>
    <xf numFmtId="0" fontId="73" fillId="55" borderId="0"/>
    <xf numFmtId="0" fontId="73" fillId="50" borderId="0"/>
    <xf numFmtId="0" fontId="74" fillId="55" borderId="0"/>
    <xf numFmtId="170" fontId="75" fillId="0" borderId="0"/>
    <xf numFmtId="0" fontId="76" fillId="0" borderId="0"/>
    <xf numFmtId="0" fontId="44" fillId="0" borderId="0" applyNumberFormat="0" applyFill="0" applyBorder="0" applyAlignment="0" applyProtection="0"/>
    <xf numFmtId="0" fontId="76" fillId="0" borderId="0"/>
    <xf numFmtId="0" fontId="77" fillId="0" borderId="0"/>
    <xf numFmtId="0" fontId="77" fillId="0" borderId="0"/>
    <xf numFmtId="0" fontId="78" fillId="0" borderId="0"/>
    <xf numFmtId="0" fontId="79" fillId="33" borderId="0"/>
    <xf numFmtId="0" fontId="80" fillId="33" borderId="0"/>
    <xf numFmtId="0" fontId="38" fillId="11" borderId="0" applyNumberFormat="0" applyBorder="0" applyAlignment="0" applyProtection="0"/>
    <xf numFmtId="0" fontId="67" fillId="33" borderId="0"/>
    <xf numFmtId="0" fontId="81" fillId="33" borderId="0"/>
    <xf numFmtId="0" fontId="55" fillId="0" borderId="0">
      <alignment horizontal="center"/>
    </xf>
    <xf numFmtId="0" fontId="82" fillId="0" borderId="0"/>
    <xf numFmtId="0" fontId="83" fillId="0" borderId="0"/>
    <xf numFmtId="0" fontId="82" fillId="0" borderId="0"/>
    <xf numFmtId="0" fontId="83" fillId="0" borderId="0"/>
    <xf numFmtId="0" fontId="83" fillId="0" borderId="0"/>
    <xf numFmtId="0" fontId="83" fillId="0" borderId="0"/>
    <xf numFmtId="0" fontId="84" fillId="0" borderId="0"/>
    <xf numFmtId="0" fontId="84" fillId="0" borderId="0"/>
    <xf numFmtId="0" fontId="52" fillId="0" borderId="35" applyNumberFormat="0" applyFill="0" applyAlignment="0" applyProtection="0"/>
    <xf numFmtId="0" fontId="85" fillId="0" borderId="42"/>
    <xf numFmtId="0" fontId="86" fillId="0" borderId="0"/>
    <xf numFmtId="0" fontId="87" fillId="0" borderId="0"/>
    <xf numFmtId="0" fontId="87" fillId="0" borderId="0"/>
    <xf numFmtId="0" fontId="53" fillId="0" borderId="36" applyNumberFormat="0" applyFill="0" applyAlignment="0" applyProtection="0"/>
    <xf numFmtId="0" fontId="88" fillId="0" borderId="43"/>
    <xf numFmtId="0" fontId="3" fillId="0" borderId="0"/>
    <xf numFmtId="0" fontId="89" fillId="0" borderId="44"/>
    <xf numFmtId="0" fontId="54" fillId="0" borderId="37" applyNumberFormat="0" applyFill="0" applyAlignment="0" applyProtection="0"/>
    <xf numFmtId="0" fontId="89" fillId="0" borderId="44"/>
    <xf numFmtId="0" fontId="90" fillId="0" borderId="0">
      <alignment horizontal="center"/>
    </xf>
    <xf numFmtId="0" fontId="89" fillId="0" borderId="0"/>
    <xf numFmtId="0" fontId="54" fillId="0" borderId="0" applyNumberFormat="0" applyFill="0" applyBorder="0" applyAlignment="0" applyProtection="0"/>
    <xf numFmtId="0" fontId="89" fillId="0" borderId="0"/>
    <xf numFmtId="0" fontId="55" fillId="0" borderId="0">
      <alignment horizontal="center" textRotation="90"/>
    </xf>
    <xf numFmtId="0" fontId="90" fillId="0" borderId="0">
      <alignment horizontal="center" textRotation="90"/>
    </xf>
    <xf numFmtId="0" fontId="91" fillId="0" borderId="0"/>
    <xf numFmtId="0" fontId="42" fillId="10" borderId="0" applyNumberFormat="0" applyBorder="0" applyAlignment="0" applyProtection="0"/>
    <xf numFmtId="0" fontId="65" fillId="32" borderId="0"/>
    <xf numFmtId="0" fontId="72" fillId="36" borderId="41"/>
    <xf numFmtId="0" fontId="41" fillId="14" borderId="30" applyNumberFormat="0" applyAlignment="0" applyProtection="0"/>
    <xf numFmtId="0" fontId="72" fillId="36" borderId="41"/>
    <xf numFmtId="0" fontId="71" fillId="0" borderId="45"/>
    <xf numFmtId="0" fontId="48" fillId="0" borderId="33" applyNumberFormat="0" applyFill="0" applyAlignment="0" applyProtection="0"/>
    <xf numFmtId="0" fontId="71" fillId="0" borderId="34"/>
    <xf numFmtId="0" fontId="49" fillId="20" borderId="0" applyNumberFormat="0" applyBorder="0" applyAlignment="0" applyProtection="0"/>
    <xf numFmtId="0" fontId="92" fillId="56" borderId="0"/>
    <xf numFmtId="0" fontId="93" fillId="57" borderId="0"/>
    <xf numFmtId="0" fontId="94" fillId="57" borderId="0"/>
    <xf numFmtId="0" fontId="49" fillId="20" borderId="0" applyNumberFormat="0" applyBorder="0" applyAlignment="0" applyProtection="0"/>
    <xf numFmtId="0" fontId="92" fillId="56" borderId="0"/>
    <xf numFmtId="0" fontId="95" fillId="57" borderId="0"/>
    <xf numFmtId="0" fontId="49" fillId="20" borderId="0" applyNumberFormat="0" applyBorder="0" applyAlignment="0" applyProtection="0"/>
    <xf numFmtId="0" fontId="92" fillId="56" borderId="0"/>
    <xf numFmtId="0" fontId="96" fillId="0" borderId="0"/>
    <xf numFmtId="0" fontId="97" fillId="0" borderId="0"/>
    <xf numFmtId="0" fontId="50" fillId="0" borderId="0"/>
    <xf numFmtId="0" fontId="50" fillId="0" borderId="0"/>
    <xf numFmtId="0" fontId="98" fillId="0" borderId="0"/>
    <xf numFmtId="0" fontId="50" fillId="0" borderId="0"/>
    <xf numFmtId="0" fontId="98" fillId="0" borderId="0"/>
    <xf numFmtId="0" fontId="5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75" fillId="0" borderId="0"/>
    <xf numFmtId="0" fontId="99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50" fillId="0" borderId="0"/>
    <xf numFmtId="0" fontId="2" fillId="0" borderId="0"/>
    <xf numFmtId="0" fontId="100" fillId="0" borderId="0"/>
    <xf numFmtId="0" fontId="50" fillId="0" borderId="0"/>
    <xf numFmtId="0" fontId="50" fillId="0" borderId="0"/>
    <xf numFmtId="0" fontId="57" fillId="0" borderId="0"/>
    <xf numFmtId="0" fontId="1" fillId="0" borderId="0"/>
    <xf numFmtId="0" fontId="46" fillId="0" borderId="0"/>
    <xf numFmtId="0" fontId="69" fillId="0" borderId="0"/>
    <xf numFmtId="0" fontId="50" fillId="0" borderId="0"/>
    <xf numFmtId="0" fontId="50" fillId="0" borderId="0"/>
    <xf numFmtId="0" fontId="50" fillId="0" borderId="0"/>
    <xf numFmtId="0" fontId="98" fillId="0" borderId="0"/>
    <xf numFmtId="0" fontId="50" fillId="0" borderId="0"/>
    <xf numFmtId="0" fontId="98" fillId="0" borderId="0"/>
    <xf numFmtId="0" fontId="5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50" fillId="0" borderId="0"/>
    <xf numFmtId="0" fontId="98" fillId="0" borderId="0"/>
    <xf numFmtId="0" fontId="50" fillId="0" borderId="0"/>
    <xf numFmtId="0" fontId="50" fillId="0" borderId="0"/>
    <xf numFmtId="0" fontId="98" fillId="0" borderId="0"/>
    <xf numFmtId="0" fontId="50" fillId="0" borderId="0"/>
    <xf numFmtId="0" fontId="98" fillId="0" borderId="0"/>
    <xf numFmtId="0" fontId="50" fillId="0" borderId="0"/>
    <xf numFmtId="0" fontId="50" fillId="0" borderId="0"/>
    <xf numFmtId="0" fontId="50" fillId="0" borderId="0"/>
    <xf numFmtId="0" fontId="98" fillId="0" borderId="0"/>
    <xf numFmtId="0" fontId="50" fillId="0" borderId="0"/>
    <xf numFmtId="0" fontId="98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50" fillId="0" borderId="0"/>
    <xf numFmtId="0" fontId="50" fillId="0" borderId="0"/>
    <xf numFmtId="0" fontId="98" fillId="0" borderId="0"/>
    <xf numFmtId="0" fontId="50" fillId="0" borderId="0"/>
    <xf numFmtId="0" fontId="98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46" fillId="16" borderId="38" applyNumberFormat="0" applyFont="0" applyAlignment="0" applyProtection="0"/>
    <xf numFmtId="0" fontId="2" fillId="57" borderId="46"/>
    <xf numFmtId="0" fontId="46" fillId="16" borderId="38" applyNumberFormat="0" applyFont="0" applyAlignment="0" applyProtection="0"/>
    <xf numFmtId="0" fontId="2" fillId="57" borderId="46"/>
    <xf numFmtId="0" fontId="101" fillId="57" borderId="41"/>
    <xf numFmtId="0" fontId="101" fillId="57" borderId="41"/>
    <xf numFmtId="0" fontId="46" fillId="16" borderId="38" applyNumberFormat="0" applyFont="0" applyAlignment="0" applyProtection="0"/>
    <xf numFmtId="0" fontId="2" fillId="57" borderId="46"/>
    <xf numFmtId="0" fontId="102" fillId="57" borderId="41"/>
    <xf numFmtId="0" fontId="103" fillId="48" borderId="47"/>
    <xf numFmtId="0" fontId="43" fillId="29" borderId="39" applyNumberFormat="0" applyAlignment="0" applyProtection="0"/>
    <xf numFmtId="0" fontId="103" fillId="48" borderId="47"/>
    <xf numFmtId="9" fontId="50" fillId="0" borderId="0" applyFont="0" applyFill="0" applyBorder="0" applyAlignment="0" applyProtection="0"/>
    <xf numFmtId="9" fontId="2" fillId="0" borderId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" fillId="0" borderId="0"/>
    <xf numFmtId="9" fontId="50" fillId="0" borderId="0" applyFont="0" applyFill="0" applyBorder="0" applyAlignment="0" applyProtection="0"/>
    <xf numFmtId="0" fontId="69" fillId="0" borderId="0"/>
    <xf numFmtId="0" fontId="69" fillId="0" borderId="0"/>
    <xf numFmtId="9" fontId="46" fillId="0" borderId="0" applyFill="0" applyBorder="0" applyAlignment="0" applyProtection="0"/>
    <xf numFmtId="9" fontId="69" fillId="0" borderId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" fillId="0" borderId="0"/>
    <xf numFmtId="9" fontId="50" fillId="0" borderId="0" applyFont="0" applyFill="0" applyBorder="0" applyAlignment="0" applyProtection="0"/>
    <xf numFmtId="9" fontId="2" fillId="0" borderId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/>
    <xf numFmtId="9" fontId="2" fillId="0" borderId="0"/>
    <xf numFmtId="9" fontId="1" fillId="0" borderId="0" applyFont="0" applyFill="0" applyBorder="0" applyAlignment="0" applyProtection="0"/>
    <xf numFmtId="9" fontId="2" fillId="0" borderId="0"/>
    <xf numFmtId="9" fontId="2" fillId="0" borderId="0"/>
    <xf numFmtId="9" fontId="50" fillId="0" borderId="0" applyFont="0" applyFill="0" applyBorder="0" applyAlignment="0" applyProtection="0"/>
    <xf numFmtId="9" fontId="2" fillId="0" borderId="0"/>
    <xf numFmtId="9" fontId="50" fillId="0" borderId="0" applyFont="0" applyFill="0" applyBorder="0" applyAlignment="0" applyProtection="0"/>
    <xf numFmtId="0" fontId="56" fillId="0" borderId="0"/>
    <xf numFmtId="0" fontId="104" fillId="0" borderId="0"/>
    <xf numFmtId="169" fontId="56" fillId="0" borderId="0"/>
    <xf numFmtId="169" fontId="104" fillId="0" borderId="0"/>
    <xf numFmtId="0" fontId="42" fillId="10" borderId="0" applyNumberFormat="0" applyBorder="0" applyAlignment="0" applyProtection="0"/>
    <xf numFmtId="0" fontId="65" fillId="32" borderId="0"/>
    <xf numFmtId="0" fontId="43" fillId="29" borderId="39" applyNumberFormat="0" applyAlignment="0" applyProtection="0"/>
    <xf numFmtId="0" fontId="103" fillId="48" borderId="47"/>
    <xf numFmtId="0" fontId="43" fillId="29" borderId="39" applyNumberFormat="0" applyAlignment="0" applyProtection="0"/>
    <xf numFmtId="0" fontId="103" fillId="48" borderId="47"/>
    <xf numFmtId="0" fontId="75" fillId="0" borderId="0"/>
    <xf numFmtId="0" fontId="99" fillId="0" borderId="0"/>
    <xf numFmtId="0" fontId="2" fillId="0" borderId="0"/>
    <xf numFmtId="0" fontId="75" fillId="0" borderId="0"/>
    <xf numFmtId="0" fontId="99" fillId="0" borderId="0"/>
    <xf numFmtId="0" fontId="2" fillId="0" borderId="0"/>
    <xf numFmtId="0" fontId="40" fillId="0" borderId="0" applyNumberFormat="0" applyFill="0" applyBorder="0" applyAlignment="0" applyProtection="0"/>
    <xf numFmtId="0" fontId="105" fillId="0" borderId="0"/>
    <xf numFmtId="0" fontId="40" fillId="0" borderId="0" applyNumberFormat="0" applyFill="0" applyBorder="0" applyAlignment="0" applyProtection="0"/>
    <xf numFmtId="0" fontId="105" fillId="0" borderId="0"/>
    <xf numFmtId="0" fontId="44" fillId="0" borderId="0" applyNumberFormat="0" applyFill="0" applyBorder="0" applyAlignment="0" applyProtection="0"/>
    <xf numFmtId="0" fontId="76" fillId="0" borderId="0"/>
    <xf numFmtId="0" fontId="44" fillId="0" borderId="0" applyNumberFormat="0" applyFill="0" applyBorder="0" applyAlignment="0" applyProtection="0"/>
    <xf numFmtId="0" fontId="76" fillId="0" borderId="0"/>
    <xf numFmtId="0" fontId="106" fillId="0" borderId="0"/>
    <xf numFmtId="0" fontId="51" fillId="0" borderId="0" applyNumberFormat="0" applyFill="0" applyBorder="0" applyAlignment="0" applyProtection="0"/>
    <xf numFmtId="0" fontId="106" fillId="0" borderId="0"/>
    <xf numFmtId="0" fontId="52" fillId="0" borderId="35" applyNumberFormat="0" applyFill="0" applyAlignment="0" applyProtection="0"/>
    <xf numFmtId="0" fontId="85" fillId="0" borderId="42"/>
    <xf numFmtId="0" fontId="52" fillId="0" borderId="35" applyNumberFormat="0" applyFill="0" applyAlignment="0" applyProtection="0"/>
    <xf numFmtId="0" fontId="85" fillId="0" borderId="42"/>
    <xf numFmtId="0" fontId="53" fillId="0" borderId="36" applyNumberFormat="0" applyFill="0" applyAlignment="0" applyProtection="0"/>
    <xf numFmtId="0" fontId="88" fillId="0" borderId="43"/>
    <xf numFmtId="0" fontId="53" fillId="0" borderId="36" applyNumberFormat="0" applyFill="0" applyAlignment="0" applyProtection="0"/>
    <xf numFmtId="0" fontId="88" fillId="0" borderId="43"/>
    <xf numFmtId="0" fontId="54" fillId="0" borderId="37" applyNumberFormat="0" applyFill="0" applyAlignment="0" applyProtection="0"/>
    <xf numFmtId="0" fontId="89" fillId="0" borderId="44"/>
    <xf numFmtId="0" fontId="54" fillId="0" borderId="37" applyNumberFormat="0" applyFill="0" applyAlignment="0" applyProtection="0"/>
    <xf numFmtId="0" fontId="89" fillId="0" borderId="44"/>
    <xf numFmtId="0" fontId="54" fillId="0" borderId="0" applyNumberFormat="0" applyFill="0" applyBorder="0" applyAlignment="0" applyProtection="0"/>
    <xf numFmtId="0" fontId="89" fillId="0" borderId="0"/>
    <xf numFmtId="0" fontId="54" fillId="0" borderId="0" applyNumberFormat="0" applyFill="0" applyBorder="0" applyAlignment="0" applyProtection="0"/>
    <xf numFmtId="0" fontId="89" fillId="0" borderId="0"/>
    <xf numFmtId="0" fontId="51" fillId="0" borderId="0" applyNumberFormat="0" applyFill="0" applyBorder="0" applyAlignment="0" applyProtection="0"/>
    <xf numFmtId="0" fontId="106" fillId="0" borderId="0"/>
    <xf numFmtId="0" fontId="51" fillId="0" borderId="0" applyNumberFormat="0" applyFill="0" applyBorder="0" applyAlignment="0" applyProtection="0"/>
    <xf numFmtId="0" fontId="106" fillId="0" borderId="0"/>
    <xf numFmtId="0" fontId="45" fillId="0" borderId="40" applyNumberFormat="0" applyFill="0" applyAlignment="0" applyProtection="0"/>
    <xf numFmtId="0" fontId="107" fillId="0" borderId="48"/>
    <xf numFmtId="0" fontId="45" fillId="0" borderId="40" applyNumberFormat="0" applyFill="0" applyAlignment="0" applyProtection="0"/>
    <xf numFmtId="0" fontId="107" fillId="0" borderId="48"/>
    <xf numFmtId="0" fontId="45" fillId="0" borderId="40" applyNumberFormat="0" applyFill="0" applyAlignment="0" applyProtection="0"/>
    <xf numFmtId="0" fontId="107" fillId="0" borderId="49"/>
    <xf numFmtId="0" fontId="107" fillId="0" borderId="48"/>
    <xf numFmtId="0" fontId="46" fillId="0" borderId="0" applyNumberFormat="0" applyFill="0" applyBorder="0" applyAlignment="0" applyProtection="0"/>
    <xf numFmtId="0" fontId="69" fillId="0" borderId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" fillId="0" borderId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" fillId="0" borderId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" fillId="0" borderId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" fillId="0" borderId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" fillId="0" borderId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" fillId="0" borderId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3" fillId="0" borderId="0"/>
    <xf numFmtId="0" fontId="64" fillId="0" borderId="0"/>
    <xf numFmtId="0" fontId="66" fillId="0" borderId="0"/>
    <xf numFmtId="0" fontId="105" fillId="0" borderId="0"/>
    <xf numFmtId="0" fontId="40" fillId="0" borderId="0" applyNumberFormat="0" applyFill="0" applyBorder="0" applyAlignment="0" applyProtection="0"/>
    <xf numFmtId="0" fontId="105" fillId="0" borderId="0"/>
  </cellStyleXfs>
  <cellXfs count="132">
    <xf numFmtId="0" fontId="0" fillId="0" borderId="0" xfId="0"/>
    <xf numFmtId="164" fontId="3" fillId="0" borderId="0" xfId="0" applyNumberFormat="1" applyFont="1"/>
    <xf numFmtId="10" fontId="3" fillId="0" borderId="0" xfId="1" applyNumberFormat="1" applyFont="1"/>
    <xf numFmtId="164" fontId="4" fillId="0" borderId="0" xfId="0" applyNumberFormat="1" applyFont="1"/>
    <xf numFmtId="164" fontId="6" fillId="0" borderId="0" xfId="0" applyNumberFormat="1" applyFont="1"/>
    <xf numFmtId="164" fontId="7" fillId="3" borderId="1" xfId="0" applyNumberFormat="1" applyFont="1" applyFill="1" applyBorder="1"/>
    <xf numFmtId="10" fontId="8" fillId="2" borderId="0" xfId="1" applyNumberFormat="1" applyFont="1" applyFill="1"/>
    <xf numFmtId="164" fontId="9" fillId="0" borderId="0" xfId="0" applyNumberFormat="1" applyFont="1"/>
    <xf numFmtId="164" fontId="7" fillId="3" borderId="2" xfId="0" applyNumberFormat="1" applyFont="1" applyFill="1" applyBorder="1"/>
    <xf numFmtId="10" fontId="8" fillId="0" borderId="0" xfId="1" applyNumberFormat="1" applyFont="1" applyFill="1"/>
    <xf numFmtId="164" fontId="7" fillId="5" borderId="1" xfId="0" applyNumberFormat="1" applyFont="1" applyFill="1" applyBorder="1"/>
    <xf numFmtId="0" fontId="10" fillId="0" borderId="0" xfId="3" applyFont="1"/>
    <xf numFmtId="165" fontId="12" fillId="0" borderId="7" xfId="2" applyNumberFormat="1" applyFont="1" applyBorder="1" applyAlignment="1">
      <alignment horizontal="right" vertical="center"/>
    </xf>
    <xf numFmtId="0" fontId="9" fillId="0" borderId="0" xfId="0" applyFont="1"/>
    <xf numFmtId="0" fontId="13" fillId="0" borderId="0" xfId="0" applyFont="1"/>
    <xf numFmtId="0" fontId="13" fillId="0" borderId="0" xfId="0" applyFont="1" applyAlignment="1">
      <alignment horizontal="left" vertical="center"/>
    </xf>
    <xf numFmtId="0" fontId="19" fillId="0" borderId="0" xfId="4" applyFont="1" applyFill="1" applyAlignment="1" applyProtection="1">
      <alignment horizontal="center" vertical="center"/>
    </xf>
    <xf numFmtId="0" fontId="20" fillId="0" borderId="0" xfId="4" applyFont="1" applyFill="1" applyAlignment="1" applyProtection="1">
      <alignment horizontal="center"/>
    </xf>
    <xf numFmtId="0" fontId="20" fillId="0" borderId="0" xfId="4" applyFont="1" applyFill="1" applyProtection="1"/>
    <xf numFmtId="0" fontId="19" fillId="0" borderId="0" xfId="4" applyFont="1" applyFill="1" applyAlignment="1" applyProtection="1">
      <alignment horizontal="center" vertical="center" wrapText="1"/>
    </xf>
    <xf numFmtId="0" fontId="20" fillId="0" borderId="0" xfId="4" applyFont="1" applyFill="1" applyAlignment="1" applyProtection="1">
      <alignment horizontal="center" vertical="center"/>
    </xf>
    <xf numFmtId="166" fontId="19" fillId="0" borderId="0" xfId="4" applyNumberFormat="1" applyFont="1" applyFill="1" applyAlignment="1" applyProtection="1">
      <alignment horizontal="center"/>
    </xf>
    <xf numFmtId="0" fontId="19" fillId="0" borderId="0" xfId="4" applyFont="1" applyFill="1" applyAlignment="1" applyProtection="1">
      <alignment horizontal="center"/>
    </xf>
    <xf numFmtId="166" fontId="20" fillId="0" borderId="0" xfId="4" applyNumberFormat="1" applyFont="1" applyFill="1" applyAlignment="1" applyProtection="1">
      <alignment horizontal="center" wrapText="1"/>
    </xf>
    <xf numFmtId="166" fontId="20" fillId="0" borderId="0" xfId="4" applyNumberFormat="1" applyFont="1" applyFill="1" applyAlignment="1" applyProtection="1">
      <alignment horizontal="center"/>
    </xf>
    <xf numFmtId="167" fontId="19" fillId="0" borderId="0" xfId="1" applyNumberFormat="1" applyFont="1" applyFill="1" applyAlignment="1" applyProtection="1">
      <alignment horizontal="center"/>
    </xf>
    <xf numFmtId="3" fontId="16" fillId="0" borderId="14" xfId="0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164" fontId="9" fillId="0" borderId="0" xfId="0" applyNumberFormat="1" applyFont="1" applyAlignment="1">
      <alignment horizontal="left"/>
    </xf>
    <xf numFmtId="0" fontId="24" fillId="0" borderId="0" xfId="0" applyFont="1" applyAlignment="1">
      <alignment vertical="center"/>
    </xf>
    <xf numFmtId="0" fontId="21" fillId="0" borderId="0" xfId="4" applyFont="1" applyFill="1" applyBorder="1" applyAlignment="1" applyProtection="1">
      <alignment vertical="center"/>
    </xf>
    <xf numFmtId="164" fontId="9" fillId="0" borderId="0" xfId="0" applyNumberFormat="1" applyFont="1" applyAlignment="1">
      <alignment vertical="center"/>
    </xf>
    <xf numFmtId="0" fontId="10" fillId="0" borderId="0" xfId="3" applyFont="1" applyAlignment="1">
      <alignment vertical="center"/>
    </xf>
    <xf numFmtId="2" fontId="9" fillId="0" borderId="10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2" fontId="23" fillId="0" borderId="14" xfId="0" applyNumberFormat="1" applyFont="1" applyBorder="1" applyAlignment="1">
      <alignment horizontal="center" vertical="center" wrapText="1"/>
    </xf>
    <xf numFmtId="0" fontId="12" fillId="7" borderId="11" xfId="3" applyFont="1" applyFill="1" applyBorder="1" applyAlignment="1">
      <alignment horizontal="left" vertical="center"/>
    </xf>
    <xf numFmtId="3" fontId="12" fillId="7" borderId="7" xfId="3" applyNumberFormat="1" applyFont="1" applyFill="1" applyBorder="1" applyAlignment="1">
      <alignment horizontal="right" vertical="center"/>
    </xf>
    <xf numFmtId="2" fontId="10" fillId="7" borderId="10" xfId="3" applyNumberFormat="1" applyFont="1" applyFill="1" applyBorder="1" applyAlignment="1">
      <alignment vertical="center"/>
    </xf>
    <xf numFmtId="0" fontId="18" fillId="0" borderId="0" xfId="4" applyFont="1" applyFill="1" applyBorder="1" applyAlignment="1" applyProtection="1">
      <alignment vertical="center" wrapText="1"/>
    </xf>
    <xf numFmtId="0" fontId="26" fillId="0" borderId="0" xfId="4" applyFont="1" applyFill="1" applyBorder="1" applyAlignment="1" applyProtection="1">
      <alignment vertical="center"/>
    </xf>
    <xf numFmtId="0" fontId="27" fillId="0" borderId="0" xfId="0" applyFont="1" applyAlignment="1">
      <alignment vertical="center"/>
    </xf>
    <xf numFmtId="0" fontId="19" fillId="0" borderId="7" xfId="4" applyFont="1" applyFill="1" applyBorder="1" applyAlignment="1" applyProtection="1">
      <alignment horizontal="center"/>
    </xf>
    <xf numFmtId="0" fontId="19" fillId="0" borderId="7" xfId="4" applyFont="1" applyFill="1" applyBorder="1" applyAlignment="1" applyProtection="1">
      <alignment horizontal="left"/>
    </xf>
    <xf numFmtId="0" fontId="20" fillId="0" borderId="7" xfId="4" applyFont="1" applyFill="1" applyBorder="1" applyAlignment="1" applyProtection="1">
      <alignment horizontal="center"/>
    </xf>
    <xf numFmtId="0" fontId="16" fillId="0" borderId="0" xfId="0" applyFont="1" applyAlignment="1">
      <alignment horizontal="left" vertical="center"/>
    </xf>
    <xf numFmtId="0" fontId="26" fillId="0" borderId="0" xfId="4" applyFont="1" applyFill="1" applyAlignment="1" applyProtection="1">
      <alignment horizontal="center" vertical="center"/>
    </xf>
    <xf numFmtId="0" fontId="29" fillId="0" borderId="0" xfId="4" applyFont="1" applyFill="1" applyAlignment="1" applyProtection="1">
      <alignment horizontal="center" vertical="center"/>
    </xf>
    <xf numFmtId="0" fontId="29" fillId="0" borderId="0" xfId="4" applyFont="1" applyFill="1" applyAlignment="1" applyProtection="1"/>
    <xf numFmtId="10" fontId="30" fillId="0" borderId="7" xfId="0" applyNumberFormat="1" applyFont="1" applyFill="1" applyBorder="1" applyAlignment="1" applyProtection="1">
      <alignment horizontal="center"/>
    </xf>
    <xf numFmtId="0" fontId="20" fillId="0" borderId="7" xfId="4" applyFont="1" applyFill="1" applyBorder="1" applyAlignment="1" applyProtection="1">
      <alignment horizontal="left"/>
    </xf>
    <xf numFmtId="10" fontId="7" fillId="4" borderId="7" xfId="1" applyNumberFormat="1" applyFont="1" applyFill="1" applyBorder="1"/>
    <xf numFmtId="164" fontId="7" fillId="5" borderId="7" xfId="0" applyNumberFormat="1" applyFont="1" applyFill="1" applyBorder="1"/>
    <xf numFmtId="164" fontId="8" fillId="5" borderId="7" xfId="0" applyNumberFormat="1" applyFont="1" applyFill="1" applyBorder="1"/>
    <xf numFmtId="10" fontId="8" fillId="5" borderId="7" xfId="1" applyNumberFormat="1" applyFont="1" applyFill="1" applyBorder="1"/>
    <xf numFmtId="0" fontId="12" fillId="0" borderId="11" xfId="0" applyFont="1" applyBorder="1" applyAlignment="1">
      <alignment horizontal="left" vertical="center"/>
    </xf>
    <xf numFmtId="164" fontId="7" fillId="0" borderId="3" xfId="0" applyNumberFormat="1" applyFont="1" applyBorder="1"/>
    <xf numFmtId="10" fontId="7" fillId="4" borderId="0" xfId="1" applyNumberFormat="1" applyFont="1" applyFill="1" applyBorder="1"/>
    <xf numFmtId="0" fontId="20" fillId="0" borderId="0" xfId="4" applyFont="1" applyFill="1" applyBorder="1" applyAlignment="1" applyProtection="1">
      <alignment horizontal="center"/>
    </xf>
    <xf numFmtId="0" fontId="31" fillId="0" borderId="0" xfId="0" applyFont="1" applyFill="1" applyBorder="1" applyAlignment="1" applyProtection="1">
      <alignment horizontal="left"/>
    </xf>
    <xf numFmtId="10" fontId="32" fillId="0" borderId="0" xfId="0" applyNumberFormat="1" applyFont="1" applyFill="1" applyBorder="1" applyProtection="1"/>
    <xf numFmtId="4" fontId="16" fillId="0" borderId="14" xfId="0" applyNumberFormat="1" applyFont="1" applyBorder="1" applyAlignment="1">
      <alignment horizontal="center" vertical="center" wrapText="1"/>
    </xf>
    <xf numFmtId="10" fontId="9" fillId="0" borderId="0" xfId="1" applyNumberFormat="1" applyFont="1"/>
    <xf numFmtId="0" fontId="13" fillId="6" borderId="14" xfId="0" applyFont="1" applyFill="1" applyBorder="1" applyAlignment="1">
      <alignment horizontal="center" vertical="center" wrapText="1"/>
    </xf>
    <xf numFmtId="3" fontId="13" fillId="6" borderId="14" xfId="0" applyNumberFormat="1" applyFont="1" applyFill="1" applyBorder="1" applyAlignment="1">
      <alignment horizontal="center" vertical="center" wrapText="1"/>
    </xf>
    <xf numFmtId="2" fontId="22" fillId="6" borderId="14" xfId="0" applyNumberFormat="1" applyFont="1" applyFill="1" applyBorder="1" applyAlignment="1">
      <alignment horizontal="center" vertical="center" wrapText="1"/>
    </xf>
    <xf numFmtId="4" fontId="13" fillId="6" borderId="14" xfId="0" applyNumberFormat="1" applyFont="1" applyFill="1" applyBorder="1" applyAlignment="1">
      <alignment horizontal="center" vertical="center" wrapText="1"/>
    </xf>
    <xf numFmtId="165" fontId="33" fillId="0" borderId="7" xfId="2" applyNumberFormat="1" applyFont="1" applyBorder="1" applyAlignment="1">
      <alignment horizontal="right" vertical="center"/>
    </xf>
    <xf numFmtId="164" fontId="7" fillId="4" borderId="7" xfId="0" applyNumberFormat="1" applyFont="1" applyFill="1" applyBorder="1"/>
    <xf numFmtId="164" fontId="7" fillId="8" borderId="1" xfId="0" applyNumberFormat="1" applyFont="1" applyFill="1" applyBorder="1"/>
    <xf numFmtId="10" fontId="8" fillId="7" borderId="0" xfId="1" applyNumberFormat="1" applyFont="1" applyFill="1"/>
    <xf numFmtId="168" fontId="9" fillId="0" borderId="0" xfId="0" applyNumberFormat="1" applyFont="1"/>
    <xf numFmtId="0" fontId="20" fillId="0" borderId="7" xfId="4" applyFont="1" applyFill="1" applyBorder="1" applyAlignment="1" applyProtection="1">
      <alignment vertical="top"/>
    </xf>
    <xf numFmtId="0" fontId="20" fillId="0" borderId="7" xfId="4" applyFont="1" applyFill="1" applyBorder="1" applyAlignment="1" applyProtection="1">
      <alignment horizontal="left" vertical="top"/>
    </xf>
    <xf numFmtId="10" fontId="34" fillId="0" borderId="7" xfId="0" applyNumberFormat="1" applyFont="1" applyFill="1" applyBorder="1" applyAlignment="1" applyProtection="1">
      <alignment horizontal="center"/>
    </xf>
    <xf numFmtId="3" fontId="22" fillId="0" borderId="0" xfId="0" applyNumberFormat="1" applyFont="1" applyAlignment="1">
      <alignment horizontal="center" vertical="center" wrapText="1"/>
    </xf>
    <xf numFmtId="3" fontId="22" fillId="6" borderId="0" xfId="0" applyNumberFormat="1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6" borderId="0" xfId="0" applyFont="1" applyFill="1" applyAlignment="1">
      <alignment horizontal="center" vertical="center" wrapText="1"/>
    </xf>
    <xf numFmtId="2" fontId="22" fillId="0" borderId="0" xfId="0" applyNumberFormat="1" applyFont="1" applyAlignment="1">
      <alignment horizontal="center" vertical="center" wrapText="1"/>
    </xf>
    <xf numFmtId="2" fontId="22" fillId="6" borderId="0" xfId="0" applyNumberFormat="1" applyFont="1" applyFill="1" applyAlignment="1">
      <alignment horizontal="center" vertical="center" wrapText="1"/>
    </xf>
    <xf numFmtId="10" fontId="9" fillId="0" borderId="0" xfId="0" applyNumberFormat="1" applyFont="1"/>
    <xf numFmtId="10" fontId="30" fillId="0" borderId="27" xfId="0" applyNumberFormat="1" applyFont="1" applyFill="1" applyBorder="1" applyAlignment="1" applyProtection="1">
      <alignment horizontal="center"/>
    </xf>
    <xf numFmtId="0" fontId="20" fillId="0" borderId="29" xfId="4" applyFont="1" applyFill="1" applyBorder="1" applyAlignment="1" applyProtection="1">
      <alignment horizontal="left"/>
    </xf>
    <xf numFmtId="0" fontId="19" fillId="0" borderId="7" xfId="4" applyFont="1" applyFill="1" applyBorder="1" applyAlignment="1" applyProtection="1">
      <alignment horizontal="center" vertical="center"/>
    </xf>
    <xf numFmtId="0" fontId="19" fillId="0" borderId="7" xfId="4" applyFont="1" applyFill="1" applyBorder="1" applyAlignment="1" applyProtection="1">
      <alignment horizontal="center" vertical="center" wrapText="1"/>
    </xf>
    <xf numFmtId="3" fontId="23" fillId="0" borderId="14" xfId="0" applyNumberFormat="1" applyFont="1" applyBorder="1" applyAlignment="1">
      <alignment horizontal="center" vertical="center" wrapText="1"/>
    </xf>
    <xf numFmtId="4" fontId="22" fillId="0" borderId="0" xfId="0" applyNumberFormat="1" applyFont="1" applyAlignment="1">
      <alignment horizontal="center" vertical="center" wrapText="1"/>
    </xf>
    <xf numFmtId="4" fontId="22" fillId="6" borderId="0" xfId="0" applyNumberFormat="1" applyFont="1" applyFill="1" applyAlignment="1">
      <alignment horizontal="center" vertical="center" wrapText="1"/>
    </xf>
    <xf numFmtId="164" fontId="7" fillId="2" borderId="0" xfId="0" applyNumberFormat="1" applyFont="1" applyFill="1" applyAlignment="1">
      <alignment horizontal="center" vertical="center" wrapText="1"/>
    </xf>
    <xf numFmtId="164" fontId="7" fillId="4" borderId="0" xfId="0" applyNumberFormat="1" applyFont="1" applyFill="1" applyAlignment="1">
      <alignment horizontal="center" vertical="center" wrapText="1"/>
    </xf>
    <xf numFmtId="0" fontId="28" fillId="0" borderId="0" xfId="4" applyFont="1" applyFill="1" applyBorder="1" applyAlignment="1" applyProtection="1">
      <alignment horizontal="center" vertical="center" wrapText="1"/>
    </xf>
    <xf numFmtId="0" fontId="26" fillId="0" borderId="0" xfId="4" applyFont="1" applyFill="1" applyBorder="1" applyAlignment="1" applyProtection="1">
      <alignment horizontal="center" vertical="center" wrapText="1"/>
    </xf>
    <xf numFmtId="0" fontId="19" fillId="0" borderId="7" xfId="4" applyFont="1" applyFill="1" applyBorder="1" applyAlignment="1" applyProtection="1">
      <alignment horizontal="center" vertical="center"/>
    </xf>
    <xf numFmtId="0" fontId="19" fillId="0" borderId="16" xfId="4" applyFont="1" applyFill="1" applyBorder="1" applyAlignment="1" applyProtection="1">
      <alignment horizontal="center" vertical="center"/>
    </xf>
    <xf numFmtId="0" fontId="19" fillId="0" borderId="7" xfId="4" applyFont="1" applyFill="1" applyBorder="1" applyAlignment="1" applyProtection="1">
      <alignment horizontal="center" vertical="center" wrapText="1"/>
    </xf>
    <xf numFmtId="0" fontId="19" fillId="0" borderId="13" xfId="4" applyFont="1" applyFill="1" applyBorder="1" applyAlignment="1" applyProtection="1">
      <alignment horizontal="center" vertical="center" wrapText="1"/>
    </xf>
    <xf numFmtId="0" fontId="19" fillId="0" borderId="15" xfId="4" applyFont="1" applyFill="1" applyBorder="1" applyAlignment="1" applyProtection="1">
      <alignment horizontal="center" vertical="center" wrapText="1"/>
    </xf>
    <xf numFmtId="0" fontId="14" fillId="58" borderId="4" xfId="0" applyFont="1" applyFill="1" applyBorder="1" applyAlignment="1">
      <alignment horizontal="center" vertical="center" wrapText="1"/>
    </xf>
    <xf numFmtId="0" fontId="14" fillId="58" borderId="5" xfId="0" applyFont="1" applyFill="1" applyBorder="1" applyAlignment="1">
      <alignment horizontal="center" vertical="center" wrapText="1"/>
    </xf>
    <xf numFmtId="0" fontId="14" fillId="58" borderId="4" xfId="0" applyFont="1" applyFill="1" applyBorder="1" applyAlignment="1">
      <alignment horizontal="center" vertical="center" wrapText="1"/>
    </xf>
    <xf numFmtId="0" fontId="14" fillId="58" borderId="17" xfId="0" applyFont="1" applyFill="1" applyBorder="1" applyAlignment="1">
      <alignment horizontal="center" vertical="center" wrapText="1"/>
    </xf>
    <xf numFmtId="0" fontId="14" fillId="58" borderId="0" xfId="0" applyFont="1" applyFill="1" applyAlignment="1">
      <alignment horizontal="center" vertical="center" wrapText="1"/>
    </xf>
    <xf numFmtId="0" fontId="14" fillId="58" borderId="6" xfId="0" applyFont="1" applyFill="1" applyBorder="1" applyAlignment="1">
      <alignment horizontal="center" vertical="center" wrapText="1"/>
    </xf>
    <xf numFmtId="0" fontId="14" fillId="58" borderId="18" xfId="0" applyFont="1" applyFill="1" applyBorder="1" applyAlignment="1">
      <alignment horizontal="center" vertical="center" wrapText="1"/>
    </xf>
    <xf numFmtId="0" fontId="14" fillId="58" borderId="19" xfId="0" applyFont="1" applyFill="1" applyBorder="1" applyAlignment="1">
      <alignment horizontal="center" vertical="center" wrapText="1"/>
    </xf>
    <xf numFmtId="0" fontId="14" fillId="58" borderId="20" xfId="0" applyFont="1" applyFill="1" applyBorder="1" applyAlignment="1">
      <alignment horizontal="center" vertical="center" wrapText="1"/>
    </xf>
    <xf numFmtId="0" fontId="14" fillId="58" borderId="21" xfId="0" applyFont="1" applyFill="1" applyBorder="1" applyAlignment="1">
      <alignment horizontal="center" vertical="center" wrapText="1"/>
    </xf>
    <xf numFmtId="0" fontId="14" fillId="58" borderId="22" xfId="0" applyFont="1" applyFill="1" applyBorder="1" applyAlignment="1">
      <alignment horizontal="center" vertical="center" wrapText="1"/>
    </xf>
    <xf numFmtId="0" fontId="14" fillId="58" borderId="23" xfId="0" applyFont="1" applyFill="1" applyBorder="1" applyAlignment="1">
      <alignment horizontal="center" vertical="center" wrapText="1"/>
    </xf>
    <xf numFmtId="0" fontId="14" fillId="58" borderId="24" xfId="0" applyFont="1" applyFill="1" applyBorder="1" applyAlignment="1">
      <alignment horizontal="center" vertical="center" wrapText="1"/>
    </xf>
    <xf numFmtId="0" fontId="14" fillId="58" borderId="6" xfId="0" applyFont="1" applyFill="1" applyBorder="1" applyAlignment="1">
      <alignment vertical="center" wrapText="1"/>
    </xf>
    <xf numFmtId="0" fontId="14" fillId="58" borderId="0" xfId="0" applyFont="1" applyFill="1" applyAlignment="1">
      <alignment vertical="center" wrapText="1"/>
    </xf>
    <xf numFmtId="0" fontId="14" fillId="58" borderId="25" xfId="0" applyFont="1" applyFill="1" applyBorder="1" applyAlignment="1">
      <alignment vertical="center" wrapText="1"/>
    </xf>
    <xf numFmtId="0" fontId="14" fillId="58" borderId="22" xfId="0" applyFont="1" applyFill="1" applyBorder="1" applyAlignment="1">
      <alignment vertical="center" wrapText="1"/>
    </xf>
    <xf numFmtId="0" fontId="14" fillId="58" borderId="0" xfId="0" applyFont="1" applyFill="1" applyAlignment="1">
      <alignment horizontal="center" vertical="center" wrapText="1"/>
    </xf>
    <xf numFmtId="0" fontId="14" fillId="58" borderId="25" xfId="0" applyFont="1" applyFill="1" applyBorder="1" applyAlignment="1">
      <alignment horizontal="center" vertical="center" wrapText="1"/>
    </xf>
    <xf numFmtId="0" fontId="11" fillId="59" borderId="8" xfId="3" applyFont="1" applyFill="1" applyBorder="1" applyAlignment="1">
      <alignment horizontal="center" vertical="center" wrapText="1"/>
    </xf>
    <xf numFmtId="0" fontId="11" fillId="59" borderId="10" xfId="3" applyFont="1" applyFill="1" applyBorder="1" applyAlignment="1">
      <alignment horizontal="center" vertical="center"/>
    </xf>
    <xf numFmtId="0" fontId="11" fillId="59" borderId="11" xfId="3" applyFont="1" applyFill="1" applyBorder="1" applyAlignment="1">
      <alignment horizontal="center" vertical="center"/>
    </xf>
    <xf numFmtId="0" fontId="11" fillId="59" borderId="3" xfId="3" applyFont="1" applyFill="1" applyBorder="1" applyAlignment="1">
      <alignment horizontal="center" vertical="center" wrapText="1"/>
    </xf>
    <xf numFmtId="0" fontId="11" fillId="59" borderId="9" xfId="3" applyFont="1" applyFill="1" applyBorder="1" applyAlignment="1">
      <alignment horizontal="center" vertical="center" wrapText="1"/>
    </xf>
    <xf numFmtId="0" fontId="11" fillId="59" borderId="7" xfId="3" applyFont="1" applyFill="1" applyBorder="1" applyAlignment="1">
      <alignment horizontal="center" vertical="center"/>
    </xf>
    <xf numFmtId="0" fontId="11" fillId="59" borderId="12" xfId="3" applyFont="1" applyFill="1" applyBorder="1" applyAlignment="1">
      <alignment horizontal="center" vertical="center" wrapText="1"/>
    </xf>
    <xf numFmtId="0" fontId="11" fillId="59" borderId="0" xfId="0" applyFont="1" applyFill="1" applyAlignment="1">
      <alignment horizontal="center" vertical="center"/>
    </xf>
    <xf numFmtId="0" fontId="11" fillId="59" borderId="12" xfId="0" applyFont="1" applyFill="1" applyBorder="1" applyAlignment="1">
      <alignment horizontal="center" vertical="center"/>
    </xf>
    <xf numFmtId="10" fontId="23" fillId="0" borderId="0" xfId="1" applyNumberFormat="1" applyFont="1" applyBorder="1" applyAlignment="1">
      <alignment horizontal="center" vertical="center" wrapText="1"/>
    </xf>
    <xf numFmtId="0" fontId="19" fillId="0" borderId="28" xfId="4" applyFont="1" applyFill="1" applyBorder="1" applyAlignment="1" applyProtection="1">
      <alignment horizontal="center" vertical="center" wrapText="1"/>
    </xf>
    <xf numFmtId="0" fontId="19" fillId="0" borderId="26" xfId="4" applyFont="1" applyFill="1" applyBorder="1" applyAlignment="1" applyProtection="1">
      <alignment horizontal="center" vertical="center"/>
    </xf>
    <xf numFmtId="0" fontId="19" fillId="0" borderId="29" xfId="4" applyFont="1" applyFill="1" applyBorder="1" applyAlignment="1" applyProtection="1">
      <alignment horizontal="center" vertical="center" wrapText="1"/>
    </xf>
    <xf numFmtId="0" fontId="19" fillId="0" borderId="27" xfId="4" applyFont="1" applyFill="1" applyBorder="1" applyAlignment="1" applyProtection="1">
      <alignment horizontal="center" vertical="center"/>
    </xf>
  </cellXfs>
  <cellStyles count="569">
    <cellStyle name="20% - Accent1" xfId="6"/>
    <cellStyle name="20% - Accent1 2" xfId="7"/>
    <cellStyle name="20% - Accent1 2 2" xfId="8"/>
    <cellStyle name="20% - Accent2" xfId="9"/>
    <cellStyle name="20% - Accent2 2" xfId="10"/>
    <cellStyle name="20% - Accent2 2 2" xfId="11"/>
    <cellStyle name="20% - Accent3" xfId="12"/>
    <cellStyle name="20% - Accent3 2" xfId="13"/>
    <cellStyle name="20% - Accent3 2 2" xfId="14"/>
    <cellStyle name="20% - Accent4" xfId="15"/>
    <cellStyle name="20% - Accent4 2" xfId="16"/>
    <cellStyle name="20% - Accent4 2 2" xfId="17"/>
    <cellStyle name="20% - Accent5" xfId="18"/>
    <cellStyle name="20% - Accent5 2" xfId="19"/>
    <cellStyle name="20% - Accent5 2 2" xfId="20"/>
    <cellStyle name="20% - Accent6" xfId="21"/>
    <cellStyle name="20% - Accent6 2" xfId="22"/>
    <cellStyle name="20% - Accent6 2 2" xfId="23"/>
    <cellStyle name="20% - Ênfase1 2" xfId="24"/>
    <cellStyle name="20% - Ênfase1 2 2" xfId="25"/>
    <cellStyle name="20% - Ênfase1 3" xfId="26"/>
    <cellStyle name="20% - Ênfase1 3 2" xfId="27"/>
    <cellStyle name="20% - Ênfase2 2" xfId="28"/>
    <cellStyle name="20% - Ênfase2 2 2" xfId="29"/>
    <cellStyle name="20% - Ênfase2 3" xfId="30"/>
    <cellStyle name="20% - Ênfase2 3 2" xfId="31"/>
    <cellStyle name="20% - Ênfase3 2" xfId="32"/>
    <cellStyle name="20% - Ênfase3 2 2" xfId="33"/>
    <cellStyle name="20% - Ênfase3 3" xfId="34"/>
    <cellStyle name="20% - Ênfase3 3 2" xfId="35"/>
    <cellStyle name="20% - Ênfase4 2" xfId="36"/>
    <cellStyle name="20% - Ênfase4 2 2" xfId="37"/>
    <cellStyle name="20% - Ênfase4 3" xfId="38"/>
    <cellStyle name="20% - Ênfase4 3 2" xfId="39"/>
    <cellStyle name="20% - Ênfase5 2" xfId="40"/>
    <cellStyle name="20% - Ênfase5 2 2" xfId="41"/>
    <cellStyle name="20% - Ênfase5 3" xfId="42"/>
    <cellStyle name="20% - Ênfase5 3 2" xfId="43"/>
    <cellStyle name="20% - Ênfase6 2" xfId="44"/>
    <cellStyle name="20% - Ênfase6 2 2" xfId="45"/>
    <cellStyle name="20% - Ênfase6 3" xfId="46"/>
    <cellStyle name="20% - Ênfase6 3 2" xfId="47"/>
    <cellStyle name="40% - Accent1" xfId="48"/>
    <cellStyle name="40% - Accent1 2" xfId="49"/>
    <cellStyle name="40% - Accent1 2 2" xfId="50"/>
    <cellStyle name="40% - Accent2" xfId="51"/>
    <cellStyle name="40% - Accent2 2" xfId="52"/>
    <cellStyle name="40% - Accent2 2 2" xfId="53"/>
    <cellStyle name="40% - Accent3" xfId="54"/>
    <cellStyle name="40% - Accent3 2" xfId="55"/>
    <cellStyle name="40% - Accent3 2 2" xfId="56"/>
    <cellStyle name="40% - Accent4" xfId="57"/>
    <cellStyle name="40% - Accent4 2" xfId="58"/>
    <cellStyle name="40% - Accent4 2 2" xfId="59"/>
    <cellStyle name="40% - Accent5" xfId="60"/>
    <cellStyle name="40% - Accent5 2" xfId="61"/>
    <cellStyle name="40% - Accent5 2 2" xfId="62"/>
    <cellStyle name="40% - Accent6" xfId="63"/>
    <cellStyle name="40% - Accent6 2" xfId="64"/>
    <cellStyle name="40% - Accent6 2 2" xfId="65"/>
    <cellStyle name="40% - Ênfase1 2" xfId="66"/>
    <cellStyle name="40% - Ênfase1 2 2" xfId="67"/>
    <cellStyle name="40% - Ênfase1 3" xfId="68"/>
    <cellStyle name="40% - Ênfase1 3 2" xfId="69"/>
    <cellStyle name="40% - Ênfase2 2" xfId="70"/>
    <cellStyle name="40% - Ênfase2 2 2" xfId="71"/>
    <cellStyle name="40% - Ênfase2 3" xfId="72"/>
    <cellStyle name="40% - Ênfase2 3 2" xfId="73"/>
    <cellStyle name="40% - Ênfase3 2" xfId="74"/>
    <cellStyle name="40% - Ênfase3 2 2" xfId="75"/>
    <cellStyle name="40% - Ênfase3 3" xfId="76"/>
    <cellStyle name="40% - Ênfase3 3 2" xfId="77"/>
    <cellStyle name="40% - Ênfase4 2" xfId="78"/>
    <cellStyle name="40% - Ênfase4 2 2" xfId="79"/>
    <cellStyle name="40% - Ênfase4 3" xfId="80"/>
    <cellStyle name="40% - Ênfase4 3 2" xfId="81"/>
    <cellStyle name="40% - Ênfase5 2" xfId="82"/>
    <cellStyle name="40% - Ênfase5 2 2" xfId="83"/>
    <cellStyle name="40% - Ênfase5 3" xfId="84"/>
    <cellStyle name="40% - Ênfase5 3 2" xfId="85"/>
    <cellStyle name="40% - Ênfase6 2" xfId="86"/>
    <cellStyle name="40% - Ênfase6 2 2" xfId="87"/>
    <cellStyle name="40% - Ênfase6 3" xfId="88"/>
    <cellStyle name="40% - Ênfase6 3 2" xfId="89"/>
    <cellStyle name="60% - Accent1" xfId="90"/>
    <cellStyle name="60% - Accent1 2" xfId="91"/>
    <cellStyle name="60% - Accent1 2 2" xfId="92"/>
    <cellStyle name="60% - Accent2" xfId="93"/>
    <cellStyle name="60% - Accent2 2" xfId="94"/>
    <cellStyle name="60% - Accent2 2 2" xfId="95"/>
    <cellStyle name="60% - Accent3" xfId="96"/>
    <cellStyle name="60% - Accent3 2" xfId="97"/>
    <cellStyle name="60% - Accent3 2 2" xfId="98"/>
    <cellStyle name="60% - Accent4" xfId="99"/>
    <cellStyle name="60% - Accent4 2" xfId="100"/>
    <cellStyle name="60% - Accent4 2 2" xfId="101"/>
    <cellStyle name="60% - Accent5" xfId="102"/>
    <cellStyle name="60% - Accent5 2" xfId="103"/>
    <cellStyle name="60% - Accent5 2 2" xfId="104"/>
    <cellStyle name="60% - Accent6" xfId="105"/>
    <cellStyle name="60% - Accent6 2" xfId="106"/>
    <cellStyle name="60% - Accent6 2 2" xfId="107"/>
    <cellStyle name="60% - Ênfase1 2" xfId="108"/>
    <cellStyle name="60% - Ênfase1 2 2" xfId="109"/>
    <cellStyle name="60% - Ênfase1 3" xfId="110"/>
    <cellStyle name="60% - Ênfase1 3 2" xfId="111"/>
    <cellStyle name="60% - Ênfase2 2" xfId="112"/>
    <cellStyle name="60% - Ênfase2 2 2" xfId="113"/>
    <cellStyle name="60% - Ênfase2 3" xfId="114"/>
    <cellStyle name="60% - Ênfase2 3 2" xfId="115"/>
    <cellStyle name="60% - Ênfase3 2" xfId="116"/>
    <cellStyle name="60% - Ênfase3 2 2" xfId="117"/>
    <cellStyle name="60% - Ênfase3 3" xfId="118"/>
    <cellStyle name="60% - Ênfase3 3 2" xfId="119"/>
    <cellStyle name="60% - Ênfase4 2" xfId="120"/>
    <cellStyle name="60% - Ênfase4 2 2" xfId="121"/>
    <cellStyle name="60% - Ênfase4 3" xfId="122"/>
    <cellStyle name="60% - Ênfase4 3 2" xfId="123"/>
    <cellStyle name="60% - Ênfase5 2" xfId="124"/>
    <cellStyle name="60% - Ênfase5 2 2" xfId="125"/>
    <cellStyle name="60% - Ênfase5 3" xfId="126"/>
    <cellStyle name="60% - Ênfase5 3 2" xfId="127"/>
    <cellStyle name="60% - Ênfase6 2" xfId="128"/>
    <cellStyle name="60% - Ênfase6 2 2" xfId="129"/>
    <cellStyle name="60% - Ênfase6 3" xfId="130"/>
    <cellStyle name="60% - Ênfase6 3 2" xfId="131"/>
    <cellStyle name="Accent" xfId="132"/>
    <cellStyle name="Accent 1" xfId="133"/>
    <cellStyle name="Accent 1 1" xfId="134"/>
    <cellStyle name="Accent 1 2" xfId="135"/>
    <cellStyle name="Accent 2" xfId="136"/>
    <cellStyle name="Accent 2 1" xfId="137"/>
    <cellStyle name="Accent 2 2" xfId="138"/>
    <cellStyle name="Accent 3" xfId="139"/>
    <cellStyle name="Accent 3 1" xfId="140"/>
    <cellStyle name="Accent 3 2" xfId="141"/>
    <cellStyle name="Accent 4" xfId="142"/>
    <cellStyle name="Accent 4 2" xfId="143"/>
    <cellStyle name="Accent1" xfId="144"/>
    <cellStyle name="Accent1 2" xfId="145"/>
    <cellStyle name="Accent1 2 2" xfId="146"/>
    <cellStyle name="Accent2" xfId="147"/>
    <cellStyle name="Accent2 2" xfId="148"/>
    <cellStyle name="Accent2 2 2" xfId="149"/>
    <cellStyle name="Accent3" xfId="150"/>
    <cellStyle name="Accent3 2" xfId="151"/>
    <cellStyle name="Accent3 2 2" xfId="152"/>
    <cellStyle name="Accent4" xfId="153"/>
    <cellStyle name="Accent4 2" xfId="154"/>
    <cellStyle name="Accent4 2 2" xfId="155"/>
    <cellStyle name="Accent5" xfId="156"/>
    <cellStyle name="Accent5 2" xfId="157"/>
    <cellStyle name="Accent5 2 2" xfId="158"/>
    <cellStyle name="Accent6" xfId="159"/>
    <cellStyle name="Accent6 2" xfId="160"/>
    <cellStyle name="Accent6 2 2" xfId="161"/>
    <cellStyle name="Bad" xfId="162"/>
    <cellStyle name="Bad 1" xfId="163"/>
    <cellStyle name="Bad 2" xfId="164"/>
    <cellStyle name="Bad 2 2" xfId="165"/>
    <cellStyle name="Bad 3" xfId="166"/>
    <cellStyle name="Bom 2" xfId="167"/>
    <cellStyle name="Bom 2 2" xfId="168"/>
    <cellStyle name="Bom 3" xfId="169"/>
    <cellStyle name="Bom 3 2" xfId="170"/>
    <cellStyle name="Calculation" xfId="171"/>
    <cellStyle name="Calculation 2" xfId="172"/>
    <cellStyle name="Calculation 2 2" xfId="173"/>
    <cellStyle name="Cálculo 2" xfId="174"/>
    <cellStyle name="Cálculo 2 2" xfId="175"/>
    <cellStyle name="Cálculo 3" xfId="176"/>
    <cellStyle name="Cálculo 3 2" xfId="177"/>
    <cellStyle name="Canto da tabela dinâmica" xfId="178"/>
    <cellStyle name="Canto da tabela dinâmica 2" xfId="179"/>
    <cellStyle name="Célula de Verificação 2" xfId="180"/>
    <cellStyle name="Célula de Verificação 2 2" xfId="181"/>
    <cellStyle name="Célula de Verificação 3" xfId="182"/>
    <cellStyle name="Célula de Verificação 3 2" xfId="183"/>
    <cellStyle name="Célula Vinculada 2" xfId="184"/>
    <cellStyle name="Célula Vinculada 2 2" xfId="185"/>
    <cellStyle name="Célula Vinculada 3" xfId="186"/>
    <cellStyle name="Célula Vinculada 3 2" xfId="187"/>
    <cellStyle name="Check Cell" xfId="188"/>
    <cellStyle name="Check Cell 2" xfId="189"/>
    <cellStyle name="Check Cell 2 2" xfId="190"/>
    <cellStyle name="Comma 2" xfId="191"/>
    <cellStyle name="Comma 2 2" xfId="192"/>
    <cellStyle name="Comma 2 2 2" xfId="193"/>
    <cellStyle name="Comma 2 2 2 2" xfId="194"/>
    <cellStyle name="Comma 2 2 3" xfId="195"/>
    <cellStyle name="Comma 2 2 4" xfId="196"/>
    <cellStyle name="Comma 2 2 4 2" xfId="197"/>
    <cellStyle name="Comma 2 2 5" xfId="198"/>
    <cellStyle name="Comma 2 3" xfId="199"/>
    <cellStyle name="Comma 2 4" xfId="200"/>
    <cellStyle name="Comma 2 4 2" xfId="201"/>
    <cellStyle name="Comma 2 5" xfId="202"/>
    <cellStyle name="Comma 3" xfId="203"/>
    <cellStyle name="Comma 3 2" xfId="204"/>
    <cellStyle name="Comma 3 2 2" xfId="205"/>
    <cellStyle name="Comma 3 2 2 2" xfId="206"/>
    <cellStyle name="Comma 3 2 3" xfId="207"/>
    <cellStyle name="Comma 3 2 4" xfId="208"/>
    <cellStyle name="Comma 3 2 4 2" xfId="209"/>
    <cellStyle name="Comma 3 2 5" xfId="210"/>
    <cellStyle name="Comma 3 3" xfId="211"/>
    <cellStyle name="Comma 3 4" xfId="212"/>
    <cellStyle name="Comma 3 4 2" xfId="213"/>
    <cellStyle name="Comma 3 5" xfId="214"/>
    <cellStyle name="Ênfase1 2" xfId="215"/>
    <cellStyle name="Ênfase1 2 2" xfId="216"/>
    <cellStyle name="Ênfase1 3" xfId="217"/>
    <cellStyle name="Ênfase1 3 2" xfId="218"/>
    <cellStyle name="Ênfase2 2" xfId="219"/>
    <cellStyle name="Ênfase2 2 2" xfId="220"/>
    <cellStyle name="Ênfase2 3" xfId="221"/>
    <cellStyle name="Ênfase2 3 2" xfId="222"/>
    <cellStyle name="Ênfase3 2" xfId="223"/>
    <cellStyle name="Ênfase3 2 2" xfId="224"/>
    <cellStyle name="Ênfase3 3" xfId="225"/>
    <cellStyle name="Ênfase3 3 2" xfId="226"/>
    <cellStyle name="Ênfase4 2" xfId="227"/>
    <cellStyle name="Ênfase4 2 2" xfId="228"/>
    <cellStyle name="Ênfase4 3" xfId="229"/>
    <cellStyle name="Ênfase4 3 2" xfId="230"/>
    <cellStyle name="Ênfase5 2" xfId="231"/>
    <cellStyle name="Ênfase5 2 2" xfId="232"/>
    <cellStyle name="Ênfase5 3" xfId="233"/>
    <cellStyle name="Ênfase5 3 2" xfId="234"/>
    <cellStyle name="Ênfase6 2" xfId="235"/>
    <cellStyle name="Ênfase6 2 2" xfId="236"/>
    <cellStyle name="Ênfase6 3" xfId="237"/>
    <cellStyle name="Ênfase6 3 2" xfId="238"/>
    <cellStyle name="Entrada 2" xfId="239"/>
    <cellStyle name="Entrada 2 2" xfId="240"/>
    <cellStyle name="Entrada 3" xfId="241"/>
    <cellStyle name="Entrada 3 2" xfId="242"/>
    <cellStyle name="Error" xfId="243"/>
    <cellStyle name="Error 1" xfId="244"/>
    <cellStyle name="Error 2" xfId="245"/>
    <cellStyle name="Excel_BuiltIn_Comma" xfId="246"/>
    <cellStyle name="Explanatory Text" xfId="247"/>
    <cellStyle name="Explanatory Text 2" xfId="248"/>
    <cellStyle name="Explanatory Text 2 2" xfId="249"/>
    <cellStyle name="Footnote" xfId="250"/>
    <cellStyle name="Footnote 1" xfId="251"/>
    <cellStyle name="Footnote 2" xfId="252"/>
    <cellStyle name="Good" xfId="253"/>
    <cellStyle name="Good 1" xfId="254"/>
    <cellStyle name="Good 2" xfId="255"/>
    <cellStyle name="Good 2 2" xfId="256"/>
    <cellStyle name="Good 3" xfId="257"/>
    <cellStyle name="Heading" xfId="258"/>
    <cellStyle name="Heading (user)" xfId="259"/>
    <cellStyle name="Heading (user) (user)" xfId="260"/>
    <cellStyle name="Heading (user) (user) 2" xfId="261"/>
    <cellStyle name="Heading (user) 2" xfId="262"/>
    <cellStyle name="Heading (user) 3" xfId="263"/>
    <cellStyle name="Heading (user) 4" xfId="264"/>
    <cellStyle name="Heading 1" xfId="265"/>
    <cellStyle name="Heading 1 1" xfId="266"/>
    <cellStyle name="Heading 1 2" xfId="267"/>
    <cellStyle name="Heading 1 2 2" xfId="268"/>
    <cellStyle name="Heading 1 3" xfId="269"/>
    <cellStyle name="Heading 2" xfId="270"/>
    <cellStyle name="Heading 2 1" xfId="271"/>
    <cellStyle name="Heading 2 2" xfId="272"/>
    <cellStyle name="Heading 2 2 2" xfId="273"/>
    <cellStyle name="Heading 2 3" xfId="274"/>
    <cellStyle name="Heading 3" xfId="275"/>
    <cellStyle name="Heading 3 2" xfId="276"/>
    <cellStyle name="Heading 3 2 2" xfId="277"/>
    <cellStyle name="Heading 3 3" xfId="278"/>
    <cellStyle name="Heading 4" xfId="279"/>
    <cellStyle name="Heading 4 2" xfId="280"/>
    <cellStyle name="Heading 4 2 2" xfId="281"/>
    <cellStyle name="Heading1" xfId="282"/>
    <cellStyle name="Heading1 (user)" xfId="283"/>
    <cellStyle name="Hyperlink" xfId="284"/>
    <cellStyle name="Incorreto 2" xfId="285"/>
    <cellStyle name="Incorreto 2 2" xfId="286"/>
    <cellStyle name="Input" xfId="287"/>
    <cellStyle name="Input 2" xfId="288"/>
    <cellStyle name="Input 2 2" xfId="289"/>
    <cellStyle name="Linked Cell" xfId="290"/>
    <cellStyle name="Linked Cell 2" xfId="291"/>
    <cellStyle name="Linked Cell 2 2" xfId="292"/>
    <cellStyle name="Neutra 2" xfId="293"/>
    <cellStyle name="Neutra 2 2" xfId="294"/>
    <cellStyle name="Neutral" xfId="295"/>
    <cellStyle name="Neutral 1" xfId="296"/>
    <cellStyle name="Neutral 2" xfId="297"/>
    <cellStyle name="Neutral 2 2" xfId="298"/>
    <cellStyle name="Neutral 3" xfId="299"/>
    <cellStyle name="Neutro 2" xfId="300"/>
    <cellStyle name="Neutro 2 2" xfId="301"/>
    <cellStyle name="Normal" xfId="0" builtinId="0"/>
    <cellStyle name="Normal 10" xfId="302"/>
    <cellStyle name="Normal 10 2" xfId="303"/>
    <cellStyle name="Normal 11" xfId="304"/>
    <cellStyle name="Normal 11 2" xfId="305"/>
    <cellStyle name="Normal 11 2 2" xfId="306"/>
    <cellStyle name="Normal 11 2 3" xfId="307"/>
    <cellStyle name="Normal 11 3" xfId="308"/>
    <cellStyle name="Normal 11 4" xfId="309"/>
    <cellStyle name="Normal 12" xfId="310"/>
    <cellStyle name="Normal 12 2" xfId="311"/>
    <cellStyle name="Normal 12 2 2" xfId="312"/>
    <cellStyle name="Normal 12 3" xfId="313"/>
    <cellStyle name="Normal 13" xfId="314"/>
    <cellStyle name="Normal 13 2" xfId="315"/>
    <cellStyle name="Normal 13 2 2" xfId="316"/>
    <cellStyle name="Normal 13 3" xfId="317"/>
    <cellStyle name="Normal 14" xfId="318"/>
    <cellStyle name="Normal 14 2" xfId="319"/>
    <cellStyle name="Normal 15" xfId="320"/>
    <cellStyle name="Normal 15 2" xfId="321"/>
    <cellStyle name="Normal 15 2 2" xfId="322"/>
    <cellStyle name="Normal 15 3" xfId="323"/>
    <cellStyle name="Normal 16" xfId="324"/>
    <cellStyle name="Normal 16 2" xfId="325"/>
    <cellStyle name="Normal 16 3" xfId="326"/>
    <cellStyle name="Normal 16 4" xfId="327"/>
    <cellStyle name="Normal 16 4 2" xfId="328"/>
    <cellStyle name="Normal 16 4 3" xfId="329"/>
    <cellStyle name="Normal 17" xfId="330"/>
    <cellStyle name="Normal 18" xfId="5"/>
    <cellStyle name="Normal 2" xfId="3"/>
    <cellStyle name="Normal 2 2" xfId="332"/>
    <cellStyle name="Normal 2 3" xfId="331"/>
    <cellStyle name="Normal 3" xfId="4"/>
    <cellStyle name="Normal 3 2" xfId="334"/>
    <cellStyle name="Normal 3 2 2" xfId="335"/>
    <cellStyle name="Normal 3 2 2 2" xfId="336"/>
    <cellStyle name="Normal 3 2 2 3" xfId="337"/>
    <cellStyle name="Normal 3 2 3" xfId="338"/>
    <cellStyle name="Normal 3 2 4" xfId="339"/>
    <cellStyle name="Normal 3 3" xfId="340"/>
    <cellStyle name="Normal 3 3 2" xfId="341"/>
    <cellStyle name="Normal 3 3 2 2" xfId="342"/>
    <cellStyle name="Normal 3 3 3" xfId="343"/>
    <cellStyle name="Normal 3 4" xfId="344"/>
    <cellStyle name="Normal 3 4 2" xfId="345"/>
    <cellStyle name="Normal 3 4 3" xfId="346"/>
    <cellStyle name="Normal 3 5" xfId="347"/>
    <cellStyle name="Normal 3 5 2" xfId="348"/>
    <cellStyle name="Normal 3 5 3" xfId="349"/>
    <cellStyle name="Normal 3 6" xfId="350"/>
    <cellStyle name="Normal 3 7" xfId="351"/>
    <cellStyle name="Normal 3 8" xfId="333"/>
    <cellStyle name="Normal 4" xfId="352"/>
    <cellStyle name="Normal 4 2" xfId="353"/>
    <cellStyle name="Normal 4 2 2" xfId="354"/>
    <cellStyle name="Normal 4 2 3" xfId="355"/>
    <cellStyle name="Normal 4 3" xfId="356"/>
    <cellStyle name="Normal 4 4" xfId="357"/>
    <cellStyle name="Normal 5" xfId="358"/>
    <cellStyle name="Normal 5 2" xfId="359"/>
    <cellStyle name="Normal 5 2 2" xfId="360"/>
    <cellStyle name="Normal 5 2 2 2" xfId="361"/>
    <cellStyle name="Normal 5 2 2 2 2" xfId="362"/>
    <cellStyle name="Normal 5 2 2 2 2 2" xfId="363"/>
    <cellStyle name="Normal 5 2 2 2 3" xfId="364"/>
    <cellStyle name="Normal 5 2 2 3" xfId="365"/>
    <cellStyle name="Normal 5 2 2 3 2" xfId="366"/>
    <cellStyle name="Normal 5 2 2 4" xfId="367"/>
    <cellStyle name="Normal 5 2 3" xfId="368"/>
    <cellStyle name="Normal 5 2 3 2" xfId="369"/>
    <cellStyle name="Normal 5 2 3 2 2" xfId="370"/>
    <cellStyle name="Normal 5 2 3 3" xfId="371"/>
    <cellStyle name="Normal 5 2 4" xfId="372"/>
    <cellStyle name="Normal 5 2 4 2" xfId="373"/>
    <cellStyle name="Normal 5 2 5" xfId="374"/>
    <cellStyle name="Normal 5 3" xfId="375"/>
    <cellStyle name="Normal 5 3 2" xfId="376"/>
    <cellStyle name="Normal 5 3 2 2" xfId="377"/>
    <cellStyle name="Normal 5 3 2 2 2" xfId="378"/>
    <cellStyle name="Normal 5 3 2 3" xfId="379"/>
    <cellStyle name="Normal 5 3 3" xfId="380"/>
    <cellStyle name="Normal 5 3 3 2" xfId="381"/>
    <cellStyle name="Normal 5 3 4" xfId="382"/>
    <cellStyle name="Normal 5 4" xfId="383"/>
    <cellStyle name="Normal 5 4 2" xfId="384"/>
    <cellStyle name="Normal 5 4 2 2" xfId="385"/>
    <cellStyle name="Normal 5 4 3" xfId="386"/>
    <cellStyle name="Normal 5 5" xfId="387"/>
    <cellStyle name="Normal 5 5 2" xfId="388"/>
    <cellStyle name="Normal 5 5 2 2" xfId="389"/>
    <cellStyle name="Normal 5 5 3" xfId="390"/>
    <cellStyle name="Normal 5 6" xfId="391"/>
    <cellStyle name="Normal 5 6 2" xfId="392"/>
    <cellStyle name="Normal 5 7" xfId="393"/>
    <cellStyle name="Normal 6" xfId="394"/>
    <cellStyle name="Normal 6 2" xfId="395"/>
    <cellStyle name="Normal 6 2 2" xfId="396"/>
    <cellStyle name="Normal 6 2 2 2" xfId="397"/>
    <cellStyle name="Normal 6 2 2 2 2" xfId="398"/>
    <cellStyle name="Normal 6 2 2 3" xfId="399"/>
    <cellStyle name="Normal 6 2 3" xfId="400"/>
    <cellStyle name="Normal 6 2 3 2" xfId="401"/>
    <cellStyle name="Normal 6 2 4" xfId="402"/>
    <cellStyle name="Normal 6 3" xfId="403"/>
    <cellStyle name="Normal 6 3 2" xfId="404"/>
    <cellStyle name="Normal 6 3 2 2" xfId="405"/>
    <cellStyle name="Normal 6 3 3" xfId="406"/>
    <cellStyle name="Normal 6 4" xfId="407"/>
    <cellStyle name="Normal 6 4 2" xfId="408"/>
    <cellStyle name="Normal 6 5" xfId="409"/>
    <cellStyle name="Normal 7" xfId="410"/>
    <cellStyle name="Normal 7 2" xfId="411"/>
    <cellStyle name="Normal 7 2 2" xfId="412"/>
    <cellStyle name="Normal 7 2 3" xfId="413"/>
    <cellStyle name="Normal 7 3" xfId="414"/>
    <cellStyle name="Normal 7 4" xfId="415"/>
    <cellStyle name="Normal 8" xfId="416"/>
    <cellStyle name="Normal 8 2" xfId="417"/>
    <cellStyle name="Normal 8 2 2" xfId="418"/>
    <cellStyle name="Normal 8 2 2 2" xfId="419"/>
    <cellStyle name="Normal 8 2 3" xfId="420"/>
    <cellStyle name="Normal 8 3" xfId="421"/>
    <cellStyle name="Normal 8 3 2" xfId="422"/>
    <cellStyle name="Normal 8 4" xfId="423"/>
    <cellStyle name="Normal 9" xfId="424"/>
    <cellStyle name="Normal 9 2" xfId="425"/>
    <cellStyle name="Normal 9 2 2" xfId="426"/>
    <cellStyle name="Normal 9 3" xfId="427"/>
    <cellStyle name="Nota 2" xfId="428"/>
    <cellStyle name="Nota 2 2" xfId="429"/>
    <cellStyle name="Nota 3" xfId="430"/>
    <cellStyle name="Nota 3 2" xfId="431"/>
    <cellStyle name="Note" xfId="432"/>
    <cellStyle name="Note 1" xfId="433"/>
    <cellStyle name="Note 2" xfId="434"/>
    <cellStyle name="Note 2 2" xfId="435"/>
    <cellStyle name="Note 3" xfId="436"/>
    <cellStyle name="Output" xfId="437"/>
    <cellStyle name="Output 2" xfId="438"/>
    <cellStyle name="Output 2 2" xfId="439"/>
    <cellStyle name="Percent 2" xfId="440"/>
    <cellStyle name="Percent 2 2" xfId="441"/>
    <cellStyle name="Percent 2 3" xfId="442"/>
    <cellStyle name="Percent 3" xfId="443"/>
    <cellStyle name="Percent 3 2" xfId="444"/>
    <cellStyle name="Percent 3 3" xfId="445"/>
    <cellStyle name="Pivot Table Corner" xfId="446"/>
    <cellStyle name="Pivot Table Value" xfId="447"/>
    <cellStyle name="Porcentagem" xfId="1" builtinId="5"/>
    <cellStyle name="Porcentagem 2" xfId="448"/>
    <cellStyle name="Porcentagem 2 2" xfId="449"/>
    <cellStyle name="Porcentagem 3" xfId="450"/>
    <cellStyle name="Porcentagem 3 2" xfId="451"/>
    <cellStyle name="Porcentagem 3 2 2" xfId="452"/>
    <cellStyle name="Porcentagem 3 2 3" xfId="453"/>
    <cellStyle name="Porcentagem 3 3" xfId="454"/>
    <cellStyle name="Porcentagem 3 4" xfId="455"/>
    <cellStyle name="Porcentagem 4" xfId="456"/>
    <cellStyle name="Porcentagem 4 2" xfId="457"/>
    <cellStyle name="Porcentagem 4 2 2" xfId="458"/>
    <cellStyle name="Porcentagem 4 2 2 2" xfId="459"/>
    <cellStyle name="Porcentagem 4 2 3" xfId="460"/>
    <cellStyle name="Porcentagem 4 3" xfId="461"/>
    <cellStyle name="Porcentagem 4 3 2" xfId="462"/>
    <cellStyle name="Porcentagem 4 4" xfId="463"/>
    <cellStyle name="Porcentagem 5" xfId="464"/>
    <cellStyle name="Porcentagem 5 2" xfId="465"/>
    <cellStyle name="Porcentagem 5 3" xfId="466"/>
    <cellStyle name="Result" xfId="467"/>
    <cellStyle name="Result (user)" xfId="468"/>
    <cellStyle name="Result2" xfId="469"/>
    <cellStyle name="Result2 (user)" xfId="470"/>
    <cellStyle name="Ruim 2" xfId="471"/>
    <cellStyle name="Ruim 2 2" xfId="472"/>
    <cellStyle name="Saída 2" xfId="473"/>
    <cellStyle name="Saída 2 2" xfId="474"/>
    <cellStyle name="Saída 3" xfId="475"/>
    <cellStyle name="Saída 3 2" xfId="476"/>
    <cellStyle name="Status" xfId="477"/>
    <cellStyle name="Status 1" xfId="478"/>
    <cellStyle name="Status 2" xfId="479"/>
    <cellStyle name="Text" xfId="480"/>
    <cellStyle name="Text 1" xfId="481"/>
    <cellStyle name="Text 2" xfId="482"/>
    <cellStyle name="Texto de Aviso 2" xfId="483"/>
    <cellStyle name="Texto de Aviso 2 2" xfId="484"/>
    <cellStyle name="Texto de Aviso 3" xfId="485"/>
    <cellStyle name="Texto de Aviso 3 2" xfId="486"/>
    <cellStyle name="Texto Explicativo 2" xfId="487"/>
    <cellStyle name="Texto Explicativo 2 2" xfId="488"/>
    <cellStyle name="Texto Explicativo 3" xfId="489"/>
    <cellStyle name="Texto Explicativo 3 2" xfId="490"/>
    <cellStyle name="Title" xfId="491"/>
    <cellStyle name="Title 2" xfId="492"/>
    <cellStyle name="Title 2 2" xfId="493"/>
    <cellStyle name="Título 1 2" xfId="494"/>
    <cellStyle name="Título 1 2 2" xfId="495"/>
    <cellStyle name="Título 1 3" xfId="496"/>
    <cellStyle name="Título 1 3 2" xfId="497"/>
    <cellStyle name="Título 2 2" xfId="498"/>
    <cellStyle name="Título 2 2 2" xfId="499"/>
    <cellStyle name="Título 2 3" xfId="500"/>
    <cellStyle name="Título 2 3 2" xfId="501"/>
    <cellStyle name="Título 3 2" xfId="502"/>
    <cellStyle name="Título 3 2 2" xfId="503"/>
    <cellStyle name="Título 3 3" xfId="504"/>
    <cellStyle name="Título 3 3 2" xfId="505"/>
    <cellStyle name="Título 4 2" xfId="506"/>
    <cellStyle name="Título 4 2 2" xfId="507"/>
    <cellStyle name="Título 4 3" xfId="508"/>
    <cellStyle name="Título 4 3 2" xfId="509"/>
    <cellStyle name="Título 5" xfId="510"/>
    <cellStyle name="Título 5 2" xfId="511"/>
    <cellStyle name="Título 6" xfId="512"/>
    <cellStyle name="Título 6 2" xfId="513"/>
    <cellStyle name="Total 2" xfId="514"/>
    <cellStyle name="Total 2 2" xfId="515"/>
    <cellStyle name="Total 3" xfId="516"/>
    <cellStyle name="Total 3 2" xfId="517"/>
    <cellStyle name="Total 4" xfId="518"/>
    <cellStyle name="Total 4 2" xfId="519"/>
    <cellStyle name="Total 4 3" xfId="520"/>
    <cellStyle name="Valor da tabela dinâmica" xfId="521"/>
    <cellStyle name="Valor da tabela dinâmica 2" xfId="522"/>
    <cellStyle name="Vírgula" xfId="2" builtinId="3"/>
    <cellStyle name="Vírgula 2" xfId="523"/>
    <cellStyle name="Vírgula 2 2" xfId="524"/>
    <cellStyle name="Vírgula 2 2 2" xfId="525"/>
    <cellStyle name="Vírgula 2 2 2 2" xfId="526"/>
    <cellStyle name="Vírgula 2 2 2 2 2" xfId="527"/>
    <cellStyle name="Vírgula 2 2 2 3" xfId="528"/>
    <cellStyle name="Vírgula 2 2 2 4" xfId="529"/>
    <cellStyle name="Vírgula 2 2 2 4 2" xfId="530"/>
    <cellStyle name="Vírgula 2 2 2 5" xfId="531"/>
    <cellStyle name="Vírgula 2 2 3" xfId="532"/>
    <cellStyle name="Vírgula 2 2 4" xfId="533"/>
    <cellStyle name="Vírgula 2 2 4 2" xfId="534"/>
    <cellStyle name="Vírgula 2 2 5" xfId="535"/>
    <cellStyle name="Vírgula 2 3" xfId="536"/>
    <cellStyle name="Vírgula 2 3 2" xfId="537"/>
    <cellStyle name="Vírgula 2 3 2 2" xfId="538"/>
    <cellStyle name="Vírgula 2 3 3" xfId="539"/>
    <cellStyle name="Vírgula 2 3 4" xfId="540"/>
    <cellStyle name="Vírgula 2 3 4 2" xfId="541"/>
    <cellStyle name="Vírgula 2 3 5" xfId="542"/>
    <cellStyle name="Vírgula 2 4" xfId="543"/>
    <cellStyle name="Vírgula 2 5" xfId="544"/>
    <cellStyle name="Vírgula 2 5 2" xfId="545"/>
    <cellStyle name="Vírgula 2 6" xfId="546"/>
    <cellStyle name="Vírgula 3" xfId="547"/>
    <cellStyle name="Vírgula 3 2" xfId="548"/>
    <cellStyle name="Vírgula 3 2 2" xfId="549"/>
    <cellStyle name="Vírgula 3 3" xfId="550"/>
    <cellStyle name="Vírgula 3 4" xfId="551"/>
    <cellStyle name="Vírgula 3 4 2" xfId="552"/>
    <cellStyle name="Vírgula 3 5" xfId="553"/>
    <cellStyle name="Vírgula 4" xfId="554"/>
    <cellStyle name="Vírgula 4 2" xfId="555"/>
    <cellStyle name="Vírgula 4 3" xfId="556"/>
    <cellStyle name="Vírgula 4 3 2" xfId="557"/>
    <cellStyle name="Vírgula 4 4" xfId="558"/>
    <cellStyle name="Vírgula 5" xfId="559"/>
    <cellStyle name="Vírgula 5 2" xfId="560"/>
    <cellStyle name="Vírgula 6" xfId="561"/>
    <cellStyle name="Vírgula 7" xfId="562"/>
    <cellStyle name="Warning" xfId="563"/>
    <cellStyle name="Warning 1" xfId="564"/>
    <cellStyle name="Warning 2" xfId="565"/>
    <cellStyle name="Warning Text" xfId="566"/>
    <cellStyle name="Warning Text 2" xfId="567"/>
    <cellStyle name="Warning Text 2 2" xfId="568"/>
  </cellStyles>
  <dxfs count="0"/>
  <tableStyles count="0" defaultTableStyle="TableStyleMedium2" defaultPivotStyle="PivotStyleLight16"/>
  <colors>
    <mruColors>
      <color rgb="FF338D7C"/>
      <color rgb="FF1F554B"/>
      <color rgb="FF143154"/>
      <color rgb="FF5C732F"/>
      <color rgb="FF7E0000"/>
      <color rgb="FF920000"/>
      <color rgb="FF193D69"/>
      <color rgb="FF2457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'PIB TABELAS'!$E$12</c:f>
              <c:strCache>
                <c:ptCount val="1"/>
                <c:pt idx="0">
                  <c:v>VALOR ADICIONADO BRUTO DA AGROPECUÁRIA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'PIB TABELAS'!$A$19:$A$23</c:f>
              <c:strCach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2022*</c:v>
                </c:pt>
              </c:strCache>
            </c:strRef>
          </c:cat>
          <c:val>
            <c:numRef>
              <c:f>'PIB TABELAS'!$C$19:$C$23</c:f>
              <c:numCache>
                <c:formatCode>#,##0</c:formatCode>
                <c:ptCount val="5"/>
                <c:pt idx="0">
                  <c:v>8125</c:v>
                </c:pt>
                <c:pt idx="1">
                  <c:v>9459.8930610155185</c:v>
                </c:pt>
                <c:pt idx="2">
                  <c:v>12622.357006512801</c:v>
                </c:pt>
                <c:pt idx="3">
                  <c:v>16829.599592426312</c:v>
                </c:pt>
                <c:pt idx="4">
                  <c:v>11551.043382268363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8D-4F70-B6EE-04E604908B23}"/>
            </c:ext>
          </c:extLst>
        </c:ser>
        <c:ser>
          <c:idx val="1"/>
          <c:order val="1"/>
          <c:tx>
            <c:strRef>
              <c:f>'PIB TABELAS'!$E$13</c:f>
              <c:strCache>
                <c:ptCount val="1"/>
                <c:pt idx="0">
                  <c:v>Crescimento Real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'PIB TABELAS'!$A$19:$A$23</c:f>
              <c:strCach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2022*</c:v>
                </c:pt>
              </c:strCache>
            </c:strRef>
          </c:cat>
          <c:val>
            <c:numRef>
              <c:f>'PIB TABELAS'!$D$19:$D$23</c:f>
              <c:numCache>
                <c:formatCode>General</c:formatCode>
                <c:ptCount val="5"/>
                <c:pt idx="0">
                  <c:v>2.21</c:v>
                </c:pt>
                <c:pt idx="1">
                  <c:v>15.37</c:v>
                </c:pt>
                <c:pt idx="2" formatCode="0.00">
                  <c:v>1.11847876926618</c:v>
                </c:pt>
                <c:pt idx="3" formatCode="0.00">
                  <c:v>4.6774645264226606</c:v>
                </c:pt>
                <c:pt idx="4" formatCode="0.00">
                  <c:v>-7.88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A8D-4F70-B6EE-04E604908B2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67071744"/>
        <c:axId val="167073280"/>
      </c:barChart>
      <c:catAx>
        <c:axId val="167071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7073280"/>
        <c:crosses val="autoZero"/>
        <c:auto val="1"/>
        <c:lblAlgn val="ctr"/>
        <c:lblOffset val="100"/>
        <c:noMultiLvlLbl val="0"/>
      </c:catAx>
      <c:valAx>
        <c:axId val="16707328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6707174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4825981908251256"/>
          <c:y val="4.2874006544805124E-2"/>
          <c:w val="0.29053048026138401"/>
          <c:h val="0.9208809781044737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45794"/>
            </a:solidFill>
            <a:ln>
              <a:noFill/>
            </a:ln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101600" h="44450" prst="coolSlant"/>
            </a:sp3d>
          </c:spPr>
          <c:invertIfNegative val="0"/>
          <c:dPt>
            <c:idx val="4"/>
            <c:invertIfNegative val="0"/>
            <c:bubble3D val="0"/>
            <c:spPr>
              <a:solidFill>
                <a:srgbClr val="193D69"/>
              </a:solidFill>
              <a:ln>
                <a:noFill/>
              </a:ln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01600" h="44450" prst="coolSlant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D40-42B6-8774-123295FF06BE}"/>
              </c:ext>
            </c:extLst>
          </c:dPt>
          <c:dLbls>
            <c:dLbl>
              <c:idx val="0"/>
              <c:layout>
                <c:manualLayout>
                  <c:x val="-8.7777777777864015E-5"/>
                  <c:y val="-1.6168794698185392E-1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ysClr val="windowText" lastClr="000000"/>
                      </a:solidFill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D40-42B6-8774-123295FF06BE}"/>
                </c:ext>
              </c:extLst>
            </c:dLbl>
            <c:dLbl>
              <c:idx val="1"/>
              <c:layout>
                <c:manualLayout>
                  <c:x val="3.169822941944625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40-42B6-8774-123295FF06BE}"/>
                </c:ext>
              </c:extLst>
            </c:dLbl>
            <c:dLbl>
              <c:idx val="2"/>
              <c:layout>
                <c:manualLayout>
                  <c:x val="-3.4933333333333335E-3"/>
                  <c:y val="0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ysClr val="windowText" lastClr="000000"/>
                      </a:solidFill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63-4282-9086-4C5AEB27D4B4}"/>
                </c:ext>
              </c:extLst>
            </c:dLbl>
            <c:dLbl>
              <c:idx val="3"/>
              <c:layout>
                <c:manualLayout>
                  <c:x val="-0.14443703703703703"/>
                  <c:y val="0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bg1"/>
                      </a:solidFill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63-4282-9086-4C5AEB27D4B4}"/>
                </c:ext>
              </c:extLst>
            </c:dLbl>
            <c:dLbl>
              <c:idx val="4"/>
              <c:layout>
                <c:manualLayout>
                  <c:x val="-0.11375775190724674"/>
                  <c:y val="0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400">
                      <a:solidFill>
                        <a:schemeClr val="bg1"/>
                      </a:solidFill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40-42B6-8774-123295FF06B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solidFill>
                      <a:schemeClr val="tx1"/>
                    </a:solidFill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INDÚTRIA!$B$4:$B$8</c:f>
              <c:strCache>
                <c:ptCount val="5"/>
                <c:pt idx="0">
                  <c:v>   Eletricidade e gás, água, esgoto, atividade de gestão de resíduos e descontaminação</c:v>
                </c:pt>
                <c:pt idx="1">
                  <c:v>   Indútria Extrativa</c:v>
                </c:pt>
                <c:pt idx="2">
                  <c:v>   Construção</c:v>
                </c:pt>
                <c:pt idx="3">
                  <c:v>   Indústria de Transformação </c:v>
                </c:pt>
                <c:pt idx="4">
                  <c:v>   SETOR INDÚSTRIA</c:v>
                </c:pt>
              </c:strCache>
            </c:strRef>
          </c:cat>
          <c:val>
            <c:numRef>
              <c:f>INDÚTRIA!$C$4:$C$8</c:f>
              <c:numCache>
                <c:formatCode>0.00%</c:formatCode>
                <c:ptCount val="5"/>
                <c:pt idx="0">
                  <c:v>0.27395399109283902</c:v>
                </c:pt>
                <c:pt idx="1">
                  <c:v>0.21890644322701047</c:v>
                </c:pt>
                <c:pt idx="2">
                  <c:v>6.3899354371033334E-2</c:v>
                </c:pt>
                <c:pt idx="3">
                  <c:v>5.8732280251660329E-2</c:v>
                </c:pt>
                <c:pt idx="4">
                  <c:v>9.898501043819885E-2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D40-42B6-8774-123295FF0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"/>
        <c:axId val="202021504"/>
        <c:axId val="202043776"/>
      </c:barChart>
      <c:catAx>
        <c:axId val="2020215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900"/>
            </a:pPr>
            <a:endParaRPr lang="pt-BR"/>
          </a:p>
        </c:txPr>
        <c:crossAx val="202043776"/>
        <c:crosses val="autoZero"/>
        <c:auto val="1"/>
        <c:lblAlgn val="ctr"/>
        <c:lblOffset val="0"/>
        <c:noMultiLvlLbl val="0"/>
      </c:catAx>
      <c:valAx>
        <c:axId val="20204377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202021504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2"/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4825981908251256"/>
          <c:y val="4.2874006544805124E-2"/>
          <c:w val="0.55276635415579101"/>
          <c:h val="0.9208809781044737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45794"/>
            </a:solidFill>
            <a:ln>
              <a:noFill/>
            </a:ln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101600" h="44450" prst="coolSlant"/>
            </a:sp3d>
          </c:spPr>
          <c:invertIfNegative val="0"/>
          <c:dPt>
            <c:idx val="4"/>
            <c:invertIfNegative val="0"/>
            <c:bubble3D val="0"/>
            <c:spPr>
              <a:solidFill>
                <a:srgbClr val="143154"/>
              </a:solidFill>
              <a:ln>
                <a:noFill/>
              </a:ln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01600" h="44450" prst="coolSlant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D7E-4A4D-BC92-C18D3F971528}"/>
              </c:ext>
            </c:extLst>
          </c:dPt>
          <c:dLbls>
            <c:dLbl>
              <c:idx val="4"/>
              <c:numFmt formatCode="0.00%" sourceLinked="0"/>
              <c:spPr/>
              <c:txPr>
                <a:bodyPr/>
                <a:lstStyle/>
                <a:p>
                  <a:pPr>
                    <a:defRPr sz="1400">
                      <a:solidFill>
                        <a:schemeClr val="bg1"/>
                      </a:solidFill>
                    </a:defRPr>
                  </a:pPr>
                  <a:endParaRPr lang="pt-B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INDÚTRIA!$B$4:$B$8</c:f>
              <c:strCache>
                <c:ptCount val="5"/>
                <c:pt idx="0">
                  <c:v>   Eletricidade e gás, água, esgoto, atividade de gestão de resíduos e descontaminação</c:v>
                </c:pt>
                <c:pt idx="1">
                  <c:v>   Indútria Extrativa</c:v>
                </c:pt>
                <c:pt idx="2">
                  <c:v>   Construção</c:v>
                </c:pt>
                <c:pt idx="3">
                  <c:v>   Indústria de Transformação </c:v>
                </c:pt>
                <c:pt idx="4">
                  <c:v>   SETOR INDÚSTRIA</c:v>
                </c:pt>
              </c:strCache>
            </c:strRef>
          </c:cat>
          <c:val>
            <c:numRef>
              <c:f>INDÚTRIA!$C$4:$C$8</c:f>
              <c:numCache>
                <c:formatCode>0.00%</c:formatCode>
                <c:ptCount val="5"/>
                <c:pt idx="0">
                  <c:v>0.27395399109283902</c:v>
                </c:pt>
                <c:pt idx="1">
                  <c:v>0.21890644322701047</c:v>
                </c:pt>
                <c:pt idx="2">
                  <c:v>6.3899354371033334E-2</c:v>
                </c:pt>
                <c:pt idx="3">
                  <c:v>5.8732280251660329E-2</c:v>
                </c:pt>
                <c:pt idx="4">
                  <c:v>9.898501043819885E-2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D7E-4A4D-BC92-C18D3F971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"/>
        <c:axId val="202336128"/>
        <c:axId val="202337664"/>
      </c:barChart>
      <c:catAx>
        <c:axId val="2023361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900"/>
            </a:pPr>
            <a:endParaRPr lang="pt-BR"/>
          </a:p>
        </c:txPr>
        <c:crossAx val="202337664"/>
        <c:crosses val="autoZero"/>
        <c:auto val="1"/>
        <c:lblAlgn val="ctr"/>
        <c:lblOffset val="0"/>
        <c:noMultiLvlLbl val="0"/>
      </c:catAx>
      <c:valAx>
        <c:axId val="2023376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20233612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2"/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730967171717172"/>
          <c:y val="4.7418903361815166E-2"/>
          <c:w val="0.49803964646464649"/>
          <c:h val="0.9208809781044737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45794"/>
            </a:solidFill>
            <a:ln>
              <a:noFill/>
            </a:ln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101600" h="44450" prst="coolSlant"/>
            </a:sp3d>
          </c:spPr>
          <c:invertIfNegative val="0"/>
          <c:dLbls>
            <c:dLbl>
              <c:idx val="4"/>
              <c:numFmt formatCode="0.00%" sourceLinked="0"/>
              <c:spPr/>
              <c:txPr>
                <a:bodyPr/>
                <a:lstStyle/>
                <a:p>
                  <a:pPr>
                    <a:defRPr sz="1400">
                      <a:solidFill>
                        <a:schemeClr val="bg1"/>
                      </a:solidFill>
                    </a:defRPr>
                  </a:pPr>
                  <a:endParaRPr lang="pt-B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INDÚTRIA!$B$4:$B$7</c:f>
              <c:strCache>
                <c:ptCount val="4"/>
                <c:pt idx="0">
                  <c:v>   Eletricidade e gás, água, esgoto, atividade de gestão de resíduos e descontaminação</c:v>
                </c:pt>
                <c:pt idx="1">
                  <c:v>   Indútria Extrativa</c:v>
                </c:pt>
                <c:pt idx="2">
                  <c:v>   Construção</c:v>
                </c:pt>
                <c:pt idx="3">
                  <c:v>   Indústria de Transformação </c:v>
                </c:pt>
              </c:strCache>
            </c:strRef>
          </c:cat>
          <c:val>
            <c:numRef>
              <c:f>INDÚTRIA!$C$4:$C$7</c:f>
              <c:numCache>
                <c:formatCode>0.00%</c:formatCode>
                <c:ptCount val="4"/>
                <c:pt idx="0">
                  <c:v>0.27395399109283902</c:v>
                </c:pt>
                <c:pt idx="1">
                  <c:v>0.21890644322701047</c:v>
                </c:pt>
                <c:pt idx="2">
                  <c:v>6.3899354371033334E-2</c:v>
                </c:pt>
                <c:pt idx="3">
                  <c:v>5.8732280251660329E-2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18D-4E12-811D-F5502C44A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"/>
        <c:axId val="202715904"/>
        <c:axId val="202717440"/>
      </c:barChart>
      <c:catAx>
        <c:axId val="202715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202717440"/>
        <c:crosses val="autoZero"/>
        <c:auto val="1"/>
        <c:lblAlgn val="ctr"/>
        <c:lblOffset val="0"/>
        <c:noMultiLvlLbl val="0"/>
      </c:catAx>
      <c:valAx>
        <c:axId val="20271744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202715904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bg1"/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200"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0.51694835367638992"/>
          <c:y val="2.0981765926629627E-2"/>
          <c:w val="0.45678808737355275"/>
          <c:h val="0.96283601862786639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C00000"/>
            </a:solidFill>
            <a:ln>
              <a:noFill/>
            </a:ln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101600" h="44450" prst="coolSlant"/>
            </a:sp3d>
          </c:spPr>
          <c:invertIfNegative val="0"/>
          <c:dPt>
            <c:idx val="11"/>
            <c:invertIfNegative val="0"/>
            <c:bubble3D val="0"/>
            <c:spPr>
              <a:solidFill>
                <a:srgbClr val="7E0000"/>
              </a:solidFill>
              <a:ln>
                <a:noFill/>
              </a:ln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01600" h="44450" prst="coolSlant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46E-44F5-B859-C4FACCF56A94}"/>
              </c:ext>
            </c:extLst>
          </c:dPt>
          <c:dLbls>
            <c:dLbl>
              <c:idx val="0"/>
              <c:layout>
                <c:manualLayout>
                  <c:x val="-7.2224787112657743E-2"/>
                  <c:y val="3.2068181818181818E-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AA-4B16-B341-B6000AD0567A}"/>
                </c:ext>
              </c:extLst>
            </c:dLbl>
            <c:dLbl>
              <c:idx val="1"/>
              <c:layout>
                <c:manualLayout>
                  <c:x val="-7.8790676850172089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AA-4B16-B341-B6000AD0567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SERVIÇOS!$B$4:$B$15</c:f>
              <c:strCache>
                <c:ptCount val="12"/>
                <c:pt idx="0">
                  <c:v>  Alojamento e alimentação</c:v>
                </c:pt>
                <c:pt idx="1">
                  <c:v>  Artes, cultura, esporte e recreação e outras atividades de serviços</c:v>
                </c:pt>
                <c:pt idx="2">
                  <c:v>  Atividades profissionais, científicas e técnicas, administrativas e serviços complementares</c:v>
                </c:pt>
                <c:pt idx="3">
                  <c:v>  Serviços domésticos</c:v>
                </c:pt>
                <c:pt idx="4">
                  <c:v>  Educação e saúde privadas</c:v>
                </c:pt>
                <c:pt idx="5">
                  <c:v>  Comércio e reparação de veículos automotores e motocicletas</c:v>
                </c:pt>
                <c:pt idx="6">
                  <c:v>  Atividades imobiliárias</c:v>
                </c:pt>
                <c:pt idx="7">
                  <c:v>  Administração, defesa, educação e saúde públicas e seguridade social</c:v>
                </c:pt>
                <c:pt idx="8">
                  <c:v>  Atividades financeiras, de seguros e serviços relacionados</c:v>
                </c:pt>
                <c:pt idx="9">
                  <c:v>  Transporte, armazenagem e correio</c:v>
                </c:pt>
                <c:pt idx="10">
                  <c:v>  Informação e comunicação</c:v>
                </c:pt>
                <c:pt idx="11">
                  <c:v>  SETOR SERVIÇOS</c:v>
                </c:pt>
              </c:strCache>
            </c:strRef>
          </c:cat>
          <c:val>
            <c:numRef>
              <c:f>SERVIÇOS!$C$4:$C$15</c:f>
              <c:numCache>
                <c:formatCode>0.00%</c:formatCode>
                <c:ptCount val="12"/>
                <c:pt idx="0">
                  <c:v>0.2456434129181797</c:v>
                </c:pt>
                <c:pt idx="1">
                  <c:v>0.23057210885887613</c:v>
                </c:pt>
                <c:pt idx="2">
                  <c:v>0.15967466190743429</c:v>
                </c:pt>
                <c:pt idx="3">
                  <c:v>9.8008863878464858E-2</c:v>
                </c:pt>
                <c:pt idx="4">
                  <c:v>7.3139637242218392E-2</c:v>
                </c:pt>
                <c:pt idx="5">
                  <c:v>4.345976730151313E-2</c:v>
                </c:pt>
                <c:pt idx="6">
                  <c:v>3.5295947355601376E-2</c:v>
                </c:pt>
                <c:pt idx="7">
                  <c:v>1.5195373872582518E-2</c:v>
                </c:pt>
                <c:pt idx="8">
                  <c:v>-1.6424179478370049E-2</c:v>
                </c:pt>
                <c:pt idx="9">
                  <c:v>-3.5637441831809835E-2</c:v>
                </c:pt>
                <c:pt idx="10">
                  <c:v>-4.3297161827768327E-2</c:v>
                </c:pt>
                <c:pt idx="11">
                  <c:v>4.9949871829055414E-2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D46E-44F5-B859-C4FACCF56A9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9"/>
        <c:axId val="202759168"/>
        <c:axId val="202765056"/>
      </c:barChart>
      <c:catAx>
        <c:axId val="2027591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pt-BR"/>
          </a:p>
        </c:txPr>
        <c:crossAx val="202765056"/>
        <c:crosses val="autoZero"/>
        <c:auto val="1"/>
        <c:lblAlgn val="ctr"/>
        <c:lblOffset val="150"/>
        <c:noMultiLvlLbl val="0"/>
      </c:catAx>
      <c:valAx>
        <c:axId val="20276505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20275916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2"/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0.50312769924491529"/>
          <c:y val="2.0981765926629627E-2"/>
          <c:w val="0.48404408109606534"/>
          <c:h val="0.9628360186278663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101600" h="44450" prst="coolSlant"/>
            </a:sp3d>
          </c:spPr>
          <c:invertIfNegative val="0"/>
          <c:dLbls>
            <c:dLbl>
              <c:idx val="0"/>
              <c:layout>
                <c:manualLayout>
                  <c:x val="-3.6254997044480937E-2"/>
                  <c:y val="0"/>
                </c:manualLayout>
              </c:layout>
              <c:numFmt formatCode="0.00%" sourceLinked="0"/>
              <c:spPr/>
              <c:txPr>
                <a:bodyPr anchorCtr="0"/>
                <a:lstStyle/>
                <a:p>
                  <a:pPr algn="ctr" rtl="0">
                    <a:defRPr lang="pt-BR" sz="12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52-4443-B53A-F81A6B6349D1}"/>
                </c:ext>
              </c:extLst>
            </c:dLbl>
            <c:dLbl>
              <c:idx val="1"/>
              <c:layout>
                <c:manualLayout>
                  <c:x val="-4.950444033353775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52-4443-B53A-F81A6B6349D1}"/>
                </c:ext>
              </c:extLst>
            </c:dLbl>
            <c:dLbl>
              <c:idx val="6"/>
              <c:numFmt formatCode="0.00%" sourceLinked="0"/>
              <c:spPr/>
              <c:txPr>
                <a:bodyPr anchorCtr="0"/>
                <a:lstStyle/>
                <a:p>
                  <a:pPr algn="ctr" rtl="0">
                    <a:defRPr lang="pt-BR" sz="1200" b="1" i="0" u="none" strike="noStrike" kern="1200" baseline="0">
                      <a:solidFill>
                        <a:schemeClr val="bg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numFmt formatCode="0.00%" sourceLinked="0"/>
              <c:spPr/>
              <c:txPr>
                <a:bodyPr anchorCtr="0"/>
                <a:lstStyle/>
                <a:p>
                  <a:pPr algn="ctr" rtl="0">
                    <a:defRPr lang="pt-BR" sz="1200" b="1" i="0" u="none" strike="noStrike" kern="1200" baseline="0">
                      <a:solidFill>
                        <a:schemeClr val="bg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numFmt formatCode="0.00%" sourceLinked="0"/>
              <c:spPr/>
              <c:txPr>
                <a:bodyPr anchorCtr="0"/>
                <a:lstStyle/>
                <a:p>
                  <a:pPr algn="ctr" rtl="0">
                    <a:defRPr lang="pt-BR" sz="1200" b="1" i="0" u="none" strike="noStrike" kern="1200" baseline="0">
                      <a:solidFill>
                        <a:schemeClr val="bg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numFmt formatCode="0.00%" sourceLinked="0"/>
              <c:spPr/>
              <c:txPr>
                <a:bodyPr anchorCtr="0"/>
                <a:lstStyle/>
                <a:p>
                  <a:pPr algn="ctr" rtl="0">
                    <a:defRPr lang="pt-BR" sz="1200" b="1" i="0" u="none" strike="noStrike" kern="1200" baseline="0">
                      <a:solidFill>
                        <a:schemeClr val="bg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numFmt formatCode="0.00%" sourceLinked="0"/>
              <c:spPr/>
              <c:txPr>
                <a:bodyPr anchorCtr="0"/>
                <a:lstStyle/>
                <a:p>
                  <a:pPr algn="ctr" rtl="0">
                    <a:defRPr lang="pt-BR" sz="1200" b="1" i="0" u="none" strike="noStrike" kern="1200" baseline="0">
                      <a:solidFill>
                        <a:schemeClr val="bg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anchorCtr="0"/>
                <a:lstStyle/>
                <a:p>
                  <a:pPr algn="ctr" rtl="0">
                    <a:defRPr lang="pt-BR" sz="1400" b="1" i="0" u="none" strike="noStrike" kern="1200" baseline="0">
                      <a:solidFill>
                        <a:schemeClr val="bg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 rtl="0">
                  <a:defRPr lang="pt-BR" sz="1200" b="1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SERVIÇOS!$B$4:$B$14</c:f>
              <c:strCache>
                <c:ptCount val="11"/>
                <c:pt idx="0">
                  <c:v>  Alojamento e alimentação</c:v>
                </c:pt>
                <c:pt idx="1">
                  <c:v>  Artes, cultura, esporte e recreação e outras atividades de serviços</c:v>
                </c:pt>
                <c:pt idx="2">
                  <c:v>  Atividades profissionais, científicas e técnicas, administrativas e serviços complementares</c:v>
                </c:pt>
                <c:pt idx="3">
                  <c:v>  Serviços domésticos</c:v>
                </c:pt>
                <c:pt idx="4">
                  <c:v>  Educação e saúde privadas</c:v>
                </c:pt>
                <c:pt idx="5">
                  <c:v>  Comércio e reparação de veículos automotores e motocicletas</c:v>
                </c:pt>
                <c:pt idx="6">
                  <c:v>  Atividades imobiliárias</c:v>
                </c:pt>
                <c:pt idx="7">
                  <c:v>  Administração, defesa, educação e saúde públicas e seguridade social</c:v>
                </c:pt>
                <c:pt idx="8">
                  <c:v>  Atividades financeiras, de seguros e serviços relacionados</c:v>
                </c:pt>
                <c:pt idx="9">
                  <c:v>  Transporte, armazenagem e correio</c:v>
                </c:pt>
                <c:pt idx="10">
                  <c:v>  Informação e comunicação</c:v>
                </c:pt>
              </c:strCache>
            </c:strRef>
          </c:cat>
          <c:val>
            <c:numRef>
              <c:f>SERVIÇOS!$C$4:$C$14</c:f>
              <c:numCache>
                <c:formatCode>0.00%</c:formatCode>
                <c:ptCount val="11"/>
                <c:pt idx="0">
                  <c:v>0.2456434129181797</c:v>
                </c:pt>
                <c:pt idx="1">
                  <c:v>0.23057210885887613</c:v>
                </c:pt>
                <c:pt idx="2">
                  <c:v>0.15967466190743429</c:v>
                </c:pt>
                <c:pt idx="3">
                  <c:v>9.8008863878464858E-2</c:v>
                </c:pt>
                <c:pt idx="4">
                  <c:v>7.3139637242218392E-2</c:v>
                </c:pt>
                <c:pt idx="5">
                  <c:v>4.345976730151313E-2</c:v>
                </c:pt>
                <c:pt idx="6">
                  <c:v>3.5295947355601376E-2</c:v>
                </c:pt>
                <c:pt idx="7">
                  <c:v>1.5195373872582518E-2</c:v>
                </c:pt>
                <c:pt idx="8">
                  <c:v>-1.6424179478370049E-2</c:v>
                </c:pt>
                <c:pt idx="9">
                  <c:v>-3.5637441831809835E-2</c:v>
                </c:pt>
                <c:pt idx="10">
                  <c:v>-4.3297161827768327E-2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1F9-42FB-99B1-09F05E8FC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"/>
        <c:axId val="202812032"/>
        <c:axId val="202834304"/>
      </c:barChart>
      <c:catAx>
        <c:axId val="2028120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000"/>
            </a:pPr>
            <a:endParaRPr lang="pt-BR"/>
          </a:p>
        </c:txPr>
        <c:crossAx val="202834304"/>
        <c:crosses val="autoZero"/>
        <c:auto val="1"/>
        <c:lblAlgn val="ctr"/>
        <c:lblOffset val="0"/>
        <c:noMultiLvlLbl val="0"/>
      </c:catAx>
      <c:valAx>
        <c:axId val="2028343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202812032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2"/>
      </a:solidFill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B9CFCD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7AE-4ED3-BFC4-67F19F097FD8}"/>
              </c:ext>
            </c:extLst>
          </c:dPt>
          <c:dPt>
            <c:idx val="1"/>
            <c:invertIfNegative val="0"/>
            <c:bubble3D val="0"/>
            <c:spPr>
              <a:solidFill>
                <a:srgbClr val="B9CFCD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7AE-4ED3-BFC4-67F19F097FD8}"/>
              </c:ext>
            </c:extLst>
          </c:dPt>
          <c:dPt>
            <c:idx val="2"/>
            <c:invertIfNegative val="0"/>
            <c:bubble3D val="0"/>
            <c:spPr>
              <a:solidFill>
                <a:srgbClr val="7CC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7AE-4ED3-BFC4-67F19F097FD8}"/>
              </c:ext>
            </c:extLst>
          </c:dPt>
          <c:dPt>
            <c:idx val="3"/>
            <c:invertIfNegative val="0"/>
            <c:bubble3D val="0"/>
            <c:spPr>
              <a:solidFill>
                <a:srgbClr val="7CC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7AE-4ED3-BFC4-67F19F097FD8}"/>
              </c:ext>
            </c:extLst>
          </c:dPt>
          <c:dPt>
            <c:idx val="4"/>
            <c:invertIfNegative val="0"/>
            <c:bubble3D val="0"/>
            <c:spPr>
              <a:solidFill>
                <a:srgbClr val="62A8A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7AE-4ED3-BFC4-67F19F097FD8}"/>
              </c:ext>
            </c:extLst>
          </c:dPt>
          <c:dPt>
            <c:idx val="5"/>
            <c:invertIfNegative val="0"/>
            <c:bubble3D val="0"/>
            <c:spPr>
              <a:solidFill>
                <a:srgbClr val="2C777E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7AE-4ED3-BFC4-67F19F097FD8}"/>
              </c:ext>
            </c:extLst>
          </c:dPt>
          <c:dPt>
            <c:idx val="6"/>
            <c:invertIfNegative val="0"/>
            <c:bubble3D val="0"/>
            <c:spPr>
              <a:solidFill>
                <a:srgbClr val="2C777E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07AE-4ED3-BFC4-67F19F097FD8}"/>
              </c:ext>
            </c:extLst>
          </c:dPt>
          <c:dPt>
            <c:idx val="7"/>
            <c:invertIfNegative val="0"/>
            <c:bubble3D val="0"/>
            <c:spPr>
              <a:solidFill>
                <a:srgbClr val="1F554B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07AE-4ED3-BFC4-67F19F097FD8}"/>
              </c:ext>
            </c:extLst>
          </c:dPt>
          <c:dPt>
            <c:idx val="8"/>
            <c:invertIfNegative val="0"/>
            <c:bubble3D val="0"/>
            <c:spPr>
              <a:solidFill>
                <a:srgbClr val="1F554B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07AE-4ED3-BFC4-67F19F097FD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'Brasil e UFs (Gráficos)'!$L$5:$L$13</c:f>
              <c:strCache>
                <c:ptCount val="9"/>
                <c:pt idx="0">
                  <c:v>SE</c:v>
                </c:pt>
                <c:pt idx="1">
                  <c:v>PB</c:v>
                </c:pt>
                <c:pt idx="2">
                  <c:v>CE</c:v>
                </c:pt>
                <c:pt idx="3">
                  <c:v>AL</c:v>
                </c:pt>
                <c:pt idx="4">
                  <c:v>MA</c:v>
                </c:pt>
                <c:pt idx="5">
                  <c:v>RN</c:v>
                </c:pt>
                <c:pt idx="6">
                  <c:v>BA</c:v>
                </c:pt>
                <c:pt idx="7">
                  <c:v>PB</c:v>
                </c:pt>
                <c:pt idx="8">
                  <c:v>PI</c:v>
                </c:pt>
              </c:strCache>
            </c:strRef>
          </c:cat>
          <c:val>
            <c:numRef>
              <c:f>'Brasil e UFs (Gráficos)'!$M$5:$M$13</c:f>
              <c:numCache>
                <c:formatCode>0.00%</c:formatCode>
                <c:ptCount val="9"/>
                <c:pt idx="0">
                  <c:v>1.2513936070160492E-2</c:v>
                </c:pt>
                <c:pt idx="1">
                  <c:v>1.9967649319596381E-2</c:v>
                </c:pt>
                <c:pt idx="2">
                  <c:v>3.0640073684390146E-2</c:v>
                </c:pt>
                <c:pt idx="3">
                  <c:v>3.184609390536397E-2</c:v>
                </c:pt>
                <c:pt idx="4">
                  <c:v>3.4380070250095152E-2</c:v>
                </c:pt>
                <c:pt idx="5">
                  <c:v>4.0502879234226796E-2</c:v>
                </c:pt>
                <c:pt idx="6">
                  <c:v>4.2172313420180574E-2</c:v>
                </c:pt>
                <c:pt idx="7">
                  <c:v>5.6390448785308189E-2</c:v>
                </c:pt>
                <c:pt idx="8">
                  <c:v>6.1635328899590114E-2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07AE-4ED3-BFC4-67F19F097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01801088"/>
        <c:axId val="201802880"/>
      </c:barChart>
      <c:catAx>
        <c:axId val="2018010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 b="1"/>
            </a:pPr>
            <a:endParaRPr lang="pt-BR"/>
          </a:p>
        </c:txPr>
        <c:crossAx val="201802880"/>
        <c:crosses val="autoZero"/>
        <c:auto val="1"/>
        <c:lblAlgn val="ctr"/>
        <c:lblOffset val="100"/>
        <c:noMultiLvlLbl val="0"/>
      </c:catAx>
      <c:valAx>
        <c:axId val="20180288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201801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169499101190558"/>
          <c:y val="2.3477991661601798E-2"/>
          <c:w val="0.68864481348973716"/>
          <c:h val="0.95096902057514565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B9CFCD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3E2-40A5-BF7B-956216A8626F}"/>
              </c:ext>
            </c:extLst>
          </c:dPt>
          <c:dPt>
            <c:idx val="1"/>
            <c:invertIfNegative val="0"/>
            <c:bubble3D val="0"/>
            <c:spPr>
              <a:solidFill>
                <a:srgbClr val="B9CFCD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3E2-40A5-BF7B-956216A8626F}"/>
              </c:ext>
            </c:extLst>
          </c:dPt>
          <c:dPt>
            <c:idx val="2"/>
            <c:invertIfNegative val="0"/>
            <c:bubble3D val="0"/>
            <c:spPr>
              <a:solidFill>
                <a:srgbClr val="B9CFCD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3E2-40A5-BF7B-956216A8626F}"/>
              </c:ext>
            </c:extLst>
          </c:dPt>
          <c:dPt>
            <c:idx val="3"/>
            <c:invertIfNegative val="0"/>
            <c:bubble3D val="0"/>
            <c:spPr>
              <a:solidFill>
                <a:srgbClr val="7CC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3E2-40A5-BF7B-956216A8626F}"/>
              </c:ext>
            </c:extLst>
          </c:dPt>
          <c:dPt>
            <c:idx val="4"/>
            <c:invertIfNegative val="0"/>
            <c:bubble3D val="0"/>
            <c:spPr>
              <a:solidFill>
                <a:srgbClr val="7CC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3E2-40A5-BF7B-956216A8626F}"/>
              </c:ext>
            </c:extLst>
          </c:dPt>
          <c:dPt>
            <c:idx val="5"/>
            <c:invertIfNegative val="0"/>
            <c:bubble3D val="0"/>
            <c:spPr>
              <a:solidFill>
                <a:srgbClr val="7CC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3E2-40A5-BF7B-956216A8626F}"/>
              </c:ext>
            </c:extLst>
          </c:dPt>
          <c:dPt>
            <c:idx val="6"/>
            <c:invertIfNegative val="0"/>
            <c:bubble3D val="0"/>
            <c:spPr>
              <a:solidFill>
                <a:srgbClr val="7CC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03E2-40A5-BF7B-956216A8626F}"/>
              </c:ext>
            </c:extLst>
          </c:dPt>
          <c:dPt>
            <c:idx val="7"/>
            <c:invertIfNegative val="0"/>
            <c:bubble3D val="0"/>
            <c:spPr>
              <a:solidFill>
                <a:srgbClr val="7CC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03E2-40A5-BF7B-956216A8626F}"/>
              </c:ext>
            </c:extLst>
          </c:dPt>
          <c:dPt>
            <c:idx val="8"/>
            <c:invertIfNegative val="0"/>
            <c:bubble3D val="0"/>
            <c:spPr>
              <a:solidFill>
                <a:srgbClr val="7CC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03E2-40A5-BF7B-956216A8626F}"/>
              </c:ext>
            </c:extLst>
          </c:dPt>
          <c:dPt>
            <c:idx val="9"/>
            <c:invertIfNegative val="0"/>
            <c:bubble3D val="0"/>
            <c:spPr>
              <a:solidFill>
                <a:srgbClr val="6DAAA4"/>
              </a:solidFill>
              <a:ln w="50800">
                <a:solidFill>
                  <a:srgbClr val="F0EA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03E2-40A5-BF7B-956216A8626F}"/>
              </c:ext>
            </c:extLst>
          </c:dPt>
          <c:dPt>
            <c:idx val="10"/>
            <c:invertIfNegative val="0"/>
            <c:bubble3D val="0"/>
            <c:spPr>
              <a:solidFill>
                <a:srgbClr val="62A8A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03E2-40A5-BF7B-956216A8626F}"/>
              </c:ext>
            </c:extLst>
          </c:dPt>
          <c:dPt>
            <c:idx val="11"/>
            <c:invertIfNegative val="0"/>
            <c:bubble3D val="0"/>
            <c:spPr>
              <a:solidFill>
                <a:srgbClr val="62A8A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03E2-40A5-BF7B-956216A8626F}"/>
              </c:ext>
            </c:extLst>
          </c:dPt>
          <c:dPt>
            <c:idx val="12"/>
            <c:invertIfNegative val="0"/>
            <c:bubble3D val="0"/>
            <c:spPr>
              <a:solidFill>
                <a:srgbClr val="62A8A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03E2-40A5-BF7B-956216A8626F}"/>
              </c:ext>
            </c:extLst>
          </c:dPt>
          <c:dPt>
            <c:idx val="13"/>
            <c:invertIfNegative val="0"/>
            <c:bubble3D val="0"/>
            <c:spPr>
              <a:solidFill>
                <a:srgbClr val="62A8A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03E2-40A5-BF7B-956216A8626F}"/>
              </c:ext>
            </c:extLst>
          </c:dPt>
          <c:dPt>
            <c:idx val="14"/>
            <c:invertIfNegative val="0"/>
            <c:bubble3D val="0"/>
            <c:spPr>
              <a:solidFill>
                <a:srgbClr val="62A8A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03E2-40A5-BF7B-956216A8626F}"/>
              </c:ext>
            </c:extLst>
          </c:dPt>
          <c:dPt>
            <c:idx val="15"/>
            <c:invertIfNegative val="0"/>
            <c:bubble3D val="0"/>
            <c:spPr>
              <a:solidFill>
                <a:srgbClr val="62A8A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03E2-40A5-BF7B-956216A8626F}"/>
              </c:ext>
            </c:extLst>
          </c:dPt>
          <c:dPt>
            <c:idx val="16"/>
            <c:invertIfNegative val="0"/>
            <c:bubble3D val="0"/>
            <c:spPr>
              <a:solidFill>
                <a:srgbClr val="62A8A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03E2-40A5-BF7B-956216A8626F}"/>
              </c:ext>
            </c:extLst>
          </c:dPt>
          <c:dPt>
            <c:idx val="17"/>
            <c:invertIfNegative val="0"/>
            <c:bubble3D val="0"/>
            <c:spPr>
              <a:solidFill>
                <a:srgbClr val="62A8A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03E2-40A5-BF7B-956216A8626F}"/>
              </c:ext>
            </c:extLst>
          </c:dPt>
          <c:dPt>
            <c:idx val="18"/>
            <c:invertIfNegative val="0"/>
            <c:bubble3D val="0"/>
            <c:spPr>
              <a:solidFill>
                <a:srgbClr val="62A8A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03E2-40A5-BF7B-956216A8626F}"/>
              </c:ext>
            </c:extLst>
          </c:dPt>
          <c:dPt>
            <c:idx val="19"/>
            <c:invertIfNegative val="0"/>
            <c:bubble3D val="0"/>
            <c:spPr>
              <a:solidFill>
                <a:srgbClr val="62A8A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03E2-40A5-BF7B-956216A8626F}"/>
              </c:ext>
            </c:extLst>
          </c:dPt>
          <c:dPt>
            <c:idx val="20"/>
            <c:invertIfNegative val="0"/>
            <c:bubble3D val="0"/>
            <c:spPr>
              <a:solidFill>
                <a:srgbClr val="62A8A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9-03E2-40A5-BF7B-956216A8626F}"/>
              </c:ext>
            </c:extLst>
          </c:dPt>
          <c:dPt>
            <c:idx val="21"/>
            <c:invertIfNegative val="0"/>
            <c:bubble3D val="0"/>
            <c:spPr>
              <a:solidFill>
                <a:srgbClr val="62A8A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B-03E2-40A5-BF7B-956216A8626F}"/>
              </c:ext>
            </c:extLst>
          </c:dPt>
          <c:dPt>
            <c:idx val="22"/>
            <c:invertIfNegative val="0"/>
            <c:bubble3D val="0"/>
            <c:spPr>
              <a:solidFill>
                <a:srgbClr val="2C777E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D-03E2-40A5-BF7B-956216A8626F}"/>
              </c:ext>
            </c:extLst>
          </c:dPt>
          <c:dPt>
            <c:idx val="23"/>
            <c:invertIfNegative val="0"/>
            <c:bubble3D val="0"/>
            <c:spPr>
              <a:solidFill>
                <a:srgbClr val="2C777E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F-03E2-40A5-BF7B-956216A8626F}"/>
              </c:ext>
            </c:extLst>
          </c:dPt>
          <c:dPt>
            <c:idx val="24"/>
            <c:invertIfNegative val="0"/>
            <c:bubble3D val="0"/>
            <c:spPr>
              <a:solidFill>
                <a:srgbClr val="2C777E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1-03E2-40A5-BF7B-956216A8626F}"/>
              </c:ext>
            </c:extLst>
          </c:dPt>
          <c:dPt>
            <c:idx val="25"/>
            <c:invertIfNegative val="0"/>
            <c:bubble3D val="0"/>
            <c:spPr>
              <a:solidFill>
                <a:srgbClr val="2C777E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3-03E2-40A5-BF7B-956216A8626F}"/>
              </c:ext>
            </c:extLst>
          </c:dPt>
          <c:dPt>
            <c:idx val="26"/>
            <c:invertIfNegative val="0"/>
            <c:bubble3D val="0"/>
            <c:spPr>
              <a:solidFill>
                <a:srgbClr val="1F554B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5-03E2-40A5-BF7B-956216A8626F}"/>
              </c:ext>
            </c:extLst>
          </c:dPt>
          <c:dPt>
            <c:idx val="27"/>
            <c:invertIfNegative val="0"/>
            <c:bubble3D val="0"/>
            <c:spPr>
              <a:solidFill>
                <a:srgbClr val="1F554B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7-03E2-40A5-BF7B-956216A8626F}"/>
              </c:ext>
            </c:extLst>
          </c:dPt>
          <c:dLbls>
            <c:dLbl>
              <c:idx val="9"/>
              <c:spPr/>
              <c:txPr>
                <a:bodyPr/>
                <a:lstStyle/>
                <a:p>
                  <a:pPr>
                    <a:defRPr sz="1300" b="1"/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'Brasil e UFs (Gráficos)'!$H$5:$H$32</c:f>
              <c:strCache>
                <c:ptCount val="28"/>
                <c:pt idx="0">
                  <c:v>RS</c:v>
                </c:pt>
                <c:pt idx="1">
                  <c:v>ES</c:v>
                </c:pt>
                <c:pt idx="2">
                  <c:v>PA</c:v>
                </c:pt>
                <c:pt idx="3">
                  <c:v>SE</c:v>
                </c:pt>
                <c:pt idx="4">
                  <c:v>PR</c:v>
                </c:pt>
                <c:pt idx="5">
                  <c:v>SC</c:v>
                </c:pt>
                <c:pt idx="6">
                  <c:v>PE</c:v>
                </c:pt>
                <c:pt idx="7">
                  <c:v>RO</c:v>
                </c:pt>
                <c:pt idx="8">
                  <c:v>MG</c:v>
                </c:pt>
                <c:pt idx="9">
                  <c:v>Brasil</c:v>
                </c:pt>
                <c:pt idx="10">
                  <c:v>CE</c:v>
                </c:pt>
                <c:pt idx="11">
                  <c:v>AL</c:v>
                </c:pt>
                <c:pt idx="12">
                  <c:v>AM</c:v>
                </c:pt>
                <c:pt idx="13">
                  <c:v>SP</c:v>
                </c:pt>
                <c:pt idx="14">
                  <c:v>MA</c:v>
                </c:pt>
                <c:pt idx="15">
                  <c:v>DF</c:v>
                </c:pt>
                <c:pt idx="16">
                  <c:v>RN</c:v>
                </c:pt>
                <c:pt idx="17">
                  <c:v>BA</c:v>
                </c:pt>
                <c:pt idx="18">
                  <c:v>AP</c:v>
                </c:pt>
                <c:pt idx="19">
                  <c:v>RJ</c:v>
                </c:pt>
                <c:pt idx="20">
                  <c:v>MS</c:v>
                </c:pt>
                <c:pt idx="21">
                  <c:v>GO</c:v>
                </c:pt>
                <c:pt idx="22">
                  <c:v>PB</c:v>
                </c:pt>
                <c:pt idx="23">
                  <c:v>AC</c:v>
                </c:pt>
                <c:pt idx="24">
                  <c:v>TO</c:v>
                </c:pt>
                <c:pt idx="25">
                  <c:v>PI</c:v>
                </c:pt>
                <c:pt idx="26">
                  <c:v>MT</c:v>
                </c:pt>
                <c:pt idx="27">
                  <c:v>RR</c:v>
                </c:pt>
              </c:strCache>
            </c:strRef>
          </c:cat>
          <c:val>
            <c:numRef>
              <c:f>'Brasil e UFs (Gráficos)'!$I$5:$I$32</c:f>
              <c:numCache>
                <c:formatCode>0.00%</c:formatCode>
                <c:ptCount val="28"/>
                <c:pt idx="0">
                  <c:v>-2.6122009669718116E-2</c:v>
                </c:pt>
                <c:pt idx="1">
                  <c:v>-1.6970014175104464E-2</c:v>
                </c:pt>
                <c:pt idx="2">
                  <c:v>-6.9201604656072835E-3</c:v>
                </c:pt>
                <c:pt idx="3">
                  <c:v>1.2513936070160492E-2</c:v>
                </c:pt>
                <c:pt idx="4">
                  <c:v>1.4738154945286075E-2</c:v>
                </c:pt>
                <c:pt idx="5">
                  <c:v>1.836686006189403E-2</c:v>
                </c:pt>
                <c:pt idx="6">
                  <c:v>1.9967649319596381E-2</c:v>
                </c:pt>
                <c:pt idx="7">
                  <c:v>2.770805086036332E-2</c:v>
                </c:pt>
                <c:pt idx="8">
                  <c:v>2.9860259790053911E-2</c:v>
                </c:pt>
                <c:pt idx="9">
                  <c:v>3.0166943459020157E-2</c:v>
                </c:pt>
                <c:pt idx="10">
                  <c:v>3.0640073684390146E-2</c:v>
                </c:pt>
                <c:pt idx="11">
                  <c:v>3.184609390536397E-2</c:v>
                </c:pt>
                <c:pt idx="12">
                  <c:v>3.271621477431208E-2</c:v>
                </c:pt>
                <c:pt idx="13">
                  <c:v>3.4094058823945339E-2</c:v>
                </c:pt>
                <c:pt idx="14">
                  <c:v>3.4380070250095152E-2</c:v>
                </c:pt>
                <c:pt idx="15">
                  <c:v>3.8604042784759152E-2</c:v>
                </c:pt>
                <c:pt idx="16">
                  <c:v>4.0502879234226796E-2</c:v>
                </c:pt>
                <c:pt idx="17">
                  <c:v>4.2172313420180574E-2</c:v>
                </c:pt>
                <c:pt idx="18">
                  <c:v>4.2613907397178075E-2</c:v>
                </c:pt>
                <c:pt idx="19">
                  <c:v>4.726864300493272E-2</c:v>
                </c:pt>
                <c:pt idx="20">
                  <c:v>4.7558376757883325E-2</c:v>
                </c:pt>
                <c:pt idx="21">
                  <c:v>4.9541915696985406E-2</c:v>
                </c:pt>
                <c:pt idx="22">
                  <c:v>5.6390448785308189E-2</c:v>
                </c:pt>
                <c:pt idx="23">
                  <c:v>5.9793406544642824E-2</c:v>
                </c:pt>
                <c:pt idx="24">
                  <c:v>6.0385789127749723E-2</c:v>
                </c:pt>
                <c:pt idx="25">
                  <c:v>6.1635328899590114E-2</c:v>
                </c:pt>
                <c:pt idx="26">
                  <c:v>0.10383285920341256</c:v>
                </c:pt>
                <c:pt idx="27">
                  <c:v>0.11282573568167287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38-03E2-40A5-BF7B-956216A86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01865856"/>
        <c:axId val="201871744"/>
      </c:barChart>
      <c:catAx>
        <c:axId val="2018658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1200" b="1"/>
            </a:pPr>
            <a:endParaRPr lang="pt-BR"/>
          </a:p>
        </c:txPr>
        <c:crossAx val="201871744"/>
        <c:crosses val="autoZero"/>
        <c:auto val="1"/>
        <c:lblAlgn val="ctr"/>
        <c:lblOffset val="450"/>
        <c:noMultiLvlLbl val="0"/>
      </c:catAx>
      <c:valAx>
        <c:axId val="20187174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201865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13</xdr:row>
      <xdr:rowOff>9525</xdr:rowOff>
    </xdr:from>
    <xdr:to>
      <xdr:col>15</xdr:col>
      <xdr:colOff>323850</xdr:colOff>
      <xdr:row>23</xdr:row>
      <xdr:rowOff>161925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51955</xdr:colOff>
      <xdr:row>8</xdr:row>
      <xdr:rowOff>180976</xdr:rowOff>
    </xdr:from>
    <xdr:to>
      <xdr:col>5</xdr:col>
      <xdr:colOff>66000</xdr:colOff>
      <xdr:row>20</xdr:row>
      <xdr:rowOff>151522</xdr:rowOff>
    </xdr:to>
    <xdr:graphicFrame macro="" fPublished="1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51955</xdr:colOff>
      <xdr:row>8</xdr:row>
      <xdr:rowOff>180976</xdr:rowOff>
    </xdr:from>
    <xdr:to>
      <xdr:col>5</xdr:col>
      <xdr:colOff>66000</xdr:colOff>
      <xdr:row>20</xdr:row>
      <xdr:rowOff>151522</xdr:rowOff>
    </xdr:to>
    <xdr:graphicFrame macro="" fPublished="1">
      <xdr:nvGraphicFramePr>
        <xdr:cNvPr id="2" name="Gráfico 1">
          <a:extLst>
            <a:ext uri="{FF2B5EF4-FFF2-40B4-BE49-F238E27FC236}">
              <a16:creationId xmlns:a16="http://schemas.microsoft.com/office/drawing/2014/main" xmlns="" id="{F5E43026-F5BE-46C5-A960-BC8F2727CE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22</xdr:row>
      <xdr:rowOff>234673</xdr:rowOff>
    </xdr:from>
    <xdr:to>
      <xdr:col>9</xdr:col>
      <xdr:colOff>92935</xdr:colOff>
      <xdr:row>39</xdr:row>
      <xdr:rowOff>25216</xdr:rowOff>
    </xdr:to>
    <xdr:graphicFrame macro="" fPublished="1">
      <xdr:nvGraphicFramePr>
        <xdr:cNvPr id="4" name="Gráfico 3">
          <a:extLst>
            <a:ext uri="{FF2B5EF4-FFF2-40B4-BE49-F238E27FC236}">
              <a16:creationId xmlns:a16="http://schemas.microsoft.com/office/drawing/2014/main" xmlns="" id="{796622E1-E0E8-4A76-BC1F-24273E37A3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87454</xdr:colOff>
      <xdr:row>15</xdr:row>
      <xdr:rowOff>169716</xdr:rowOff>
    </xdr:from>
    <xdr:to>
      <xdr:col>1</xdr:col>
      <xdr:colOff>5145688</xdr:colOff>
      <xdr:row>35</xdr:row>
      <xdr:rowOff>188336</xdr:rowOff>
    </xdr:to>
    <xdr:graphicFrame macro="" fPublished="1">
      <xdr:nvGraphicFramePr>
        <xdr:cNvPr id="2" name="Gráfico 1">
          <a:extLst>
            <a:ext uri="{FF2B5EF4-FFF2-40B4-BE49-F238E27FC236}">
              <a16:creationId xmlns:a16="http://schemas.microsoft.com/office/drawing/2014/main" xmlns="" id="{AF5839C1-E45A-43EC-88D3-FC605E0E24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44</xdr:row>
      <xdr:rowOff>87587</xdr:rowOff>
    </xdr:from>
    <xdr:to>
      <xdr:col>2</xdr:col>
      <xdr:colOff>383382</xdr:colOff>
      <xdr:row>62</xdr:row>
      <xdr:rowOff>138722</xdr:rowOff>
    </xdr:to>
    <xdr:graphicFrame macro="" fPublished="1">
      <xdr:nvGraphicFramePr>
        <xdr:cNvPr id="3" name="Gráfico 2">
          <a:extLst>
            <a:ext uri="{FF2B5EF4-FFF2-40B4-BE49-F238E27FC236}">
              <a16:creationId xmlns:a16="http://schemas.microsoft.com/office/drawing/2014/main" xmlns="" id="{62D47B63-0463-41F7-B988-682FA05ACA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35719</xdr:colOff>
      <xdr:row>15</xdr:row>
      <xdr:rowOff>205978</xdr:rowOff>
    </xdr:from>
    <xdr:to>
      <xdr:col>16</xdr:col>
      <xdr:colOff>178594</xdr:colOff>
      <xdr:row>28</xdr:row>
      <xdr:rowOff>107156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452437</xdr:colOff>
      <xdr:row>29</xdr:row>
      <xdr:rowOff>23812</xdr:rowOff>
    </xdr:from>
    <xdr:to>
      <xdr:col>16</xdr:col>
      <xdr:colOff>130968</xdr:colOff>
      <xdr:row>59</xdr:row>
      <xdr:rowOff>142875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C00000"/>
  </sheetPr>
  <dimension ref="A1:J52"/>
  <sheetViews>
    <sheetView zoomScaleNormal="100" workbookViewId="0">
      <selection activeCell="F17" sqref="F17"/>
    </sheetView>
  </sheetViews>
  <sheetFormatPr defaultRowHeight="18.75"/>
  <cols>
    <col min="1" max="1" width="17.7109375" style="7" customWidth="1"/>
    <col min="2" max="2" width="17.140625" style="7" customWidth="1"/>
    <col min="3" max="7" width="20.5703125" style="7" customWidth="1"/>
    <col min="8" max="8" width="19.42578125" style="7" customWidth="1"/>
    <col min="9" max="9" width="9.140625" style="7"/>
    <col min="10" max="10" width="9.140625" style="7" customWidth="1"/>
    <col min="11" max="16384" width="9.140625" style="7"/>
  </cols>
  <sheetData>
    <row r="1" spans="1:10">
      <c r="A1" s="4" t="s">
        <v>32</v>
      </c>
    </row>
    <row r="2" spans="1:10">
      <c r="A2" s="4"/>
    </row>
    <row r="3" spans="1:10">
      <c r="A3" s="14" t="s">
        <v>158</v>
      </c>
      <c r="B3" s="28"/>
    </row>
    <row r="4" spans="1:10" ht="87" customHeight="1">
      <c r="A4" s="99" t="s">
        <v>19</v>
      </c>
      <c r="B4" s="100" t="s">
        <v>20</v>
      </c>
      <c r="C4" s="101" t="s">
        <v>21</v>
      </c>
      <c r="D4" s="101" t="s">
        <v>23</v>
      </c>
      <c r="E4" s="101" t="s">
        <v>25</v>
      </c>
      <c r="F4" s="100" t="s">
        <v>60</v>
      </c>
      <c r="G4" s="102" t="s">
        <v>27</v>
      </c>
      <c r="H4" s="103" t="s">
        <v>143</v>
      </c>
    </row>
    <row r="5" spans="1:10">
      <c r="A5" s="99"/>
      <c r="B5" s="100"/>
      <c r="C5" s="101" t="s">
        <v>22</v>
      </c>
      <c r="D5" s="101" t="s">
        <v>24</v>
      </c>
      <c r="E5" s="101" t="s">
        <v>26</v>
      </c>
      <c r="F5" s="100"/>
      <c r="G5" s="102" t="s">
        <v>28</v>
      </c>
      <c r="H5" s="103" t="s">
        <v>28</v>
      </c>
    </row>
    <row r="6" spans="1:10">
      <c r="A6" s="78">
        <v>2018</v>
      </c>
      <c r="B6" s="78" t="s">
        <v>29</v>
      </c>
      <c r="C6" s="76">
        <v>48892</v>
      </c>
      <c r="D6" s="78">
        <v>5520</v>
      </c>
      <c r="E6" s="76">
        <v>54413</v>
      </c>
      <c r="F6" s="78">
        <v>16376</v>
      </c>
      <c r="G6" s="78">
        <v>1.1100000000000001</v>
      </c>
      <c r="H6" s="88">
        <f>0.0295543650679684*100</f>
        <v>2.9554365067968402</v>
      </c>
    </row>
    <row r="7" spans="1:10">
      <c r="A7" s="79">
        <v>2019</v>
      </c>
      <c r="B7" s="79" t="s">
        <v>29</v>
      </c>
      <c r="C7" s="77">
        <v>53032.2939624192</v>
      </c>
      <c r="D7" s="76">
        <v>5931.4347659826999</v>
      </c>
      <c r="E7" s="76">
        <v>58964</v>
      </c>
      <c r="F7" s="79">
        <v>17668</v>
      </c>
      <c r="G7" s="81">
        <v>1.9467863783100059</v>
      </c>
      <c r="H7" s="89">
        <f>0.0836321864907539*100</f>
        <v>8.3632186490753888</v>
      </c>
    </row>
    <row r="8" spans="1:10">
      <c r="A8" s="78">
        <v>2020</v>
      </c>
      <c r="B8" s="78" t="s">
        <v>29</v>
      </c>
      <c r="C8" s="76">
        <v>57141.511521503497</v>
      </c>
      <c r="D8" s="76">
        <v>6060.8374048012702</v>
      </c>
      <c r="E8" s="76">
        <v>63202.348926304701</v>
      </c>
      <c r="F8" s="78">
        <v>18858</v>
      </c>
      <c r="G8" s="80">
        <f>-0.0422626821322596*100</f>
        <v>-4.2262682132259606</v>
      </c>
      <c r="H8" s="88">
        <f>0.0718852129828265*100</f>
        <v>7.1885212982826507</v>
      </c>
    </row>
    <row r="9" spans="1:10" ht="19.5" thickBot="1">
      <c r="A9" s="64" t="s">
        <v>151</v>
      </c>
      <c r="B9" s="64" t="s">
        <v>29</v>
      </c>
      <c r="C9" s="65">
        <v>68492.049185275799</v>
      </c>
      <c r="D9" s="65">
        <v>7773.5711025082301</v>
      </c>
      <c r="E9" s="65">
        <v>76265.620287784041</v>
      </c>
      <c r="F9" s="65">
        <v>22662.010675196747</v>
      </c>
      <c r="G9" s="64">
        <v>6.32</v>
      </c>
      <c r="H9" s="67">
        <v>20.67</v>
      </c>
    </row>
    <row r="10" spans="1:10" ht="19.5" thickBot="1">
      <c r="A10" s="27" t="s">
        <v>157</v>
      </c>
      <c r="B10" s="27" t="s">
        <v>29</v>
      </c>
      <c r="C10" s="26">
        <v>68334.293939675612</v>
      </c>
      <c r="D10" s="26">
        <v>7731.5119031615577</v>
      </c>
      <c r="E10" s="26">
        <v>76065.805842837144</v>
      </c>
      <c r="F10" s="87">
        <v>24321.52</v>
      </c>
      <c r="G10" s="27">
        <v>3.18</v>
      </c>
      <c r="H10" s="62">
        <v>-0.26</v>
      </c>
      <c r="J10" s="82"/>
    </row>
    <row r="11" spans="1:10" ht="15" customHeight="1">
      <c r="A11" s="29" t="s">
        <v>33</v>
      </c>
    </row>
    <row r="12" spans="1:10" ht="15" customHeight="1">
      <c r="A12" s="29" t="s">
        <v>152</v>
      </c>
      <c r="E12" s="7" t="s">
        <v>35</v>
      </c>
      <c r="H12" s="82"/>
    </row>
    <row r="13" spans="1:10" ht="15" customHeight="1">
      <c r="E13" s="7" t="s">
        <v>165</v>
      </c>
      <c r="H13" s="82"/>
    </row>
    <row r="14" spans="1:10">
      <c r="G14" s="82"/>
      <c r="H14" s="82"/>
    </row>
    <row r="15" spans="1:10" ht="19.5" thickBot="1">
      <c r="A15" s="15" t="s">
        <v>159</v>
      </c>
      <c r="B15" s="13"/>
      <c r="C15" s="13"/>
      <c r="D15" s="13"/>
      <c r="G15" s="82"/>
    </row>
    <row r="16" spans="1:10" ht="40.5" customHeight="1">
      <c r="A16" s="99" t="s">
        <v>19</v>
      </c>
      <c r="B16" s="104" t="s">
        <v>20</v>
      </c>
      <c r="C16" s="105" t="s">
        <v>35</v>
      </c>
      <c r="D16" s="106"/>
      <c r="E16" s="107"/>
    </row>
    <row r="17" spans="1:6" ht="21" customHeight="1" thickBot="1">
      <c r="A17" s="99"/>
      <c r="B17" s="104"/>
      <c r="C17" s="108"/>
      <c r="D17" s="109"/>
      <c r="E17" s="110"/>
    </row>
    <row r="18" spans="1:6" ht="56.25">
      <c r="A18" s="99"/>
      <c r="B18" s="100"/>
      <c r="C18" s="101" t="s">
        <v>36</v>
      </c>
      <c r="D18" s="111" t="s">
        <v>37</v>
      </c>
      <c r="E18" s="103" t="s">
        <v>144</v>
      </c>
    </row>
    <row r="19" spans="1:6">
      <c r="A19" s="78">
        <v>2018</v>
      </c>
      <c r="B19" s="78" t="s">
        <v>29</v>
      </c>
      <c r="C19" s="76">
        <v>8125</v>
      </c>
      <c r="D19" s="78">
        <v>2.21</v>
      </c>
      <c r="E19" s="80">
        <v>-4.3329801012598601</v>
      </c>
      <c r="F19" s="63"/>
    </row>
    <row r="20" spans="1:6">
      <c r="A20" s="79">
        <v>2019</v>
      </c>
      <c r="B20" s="79" t="s">
        <v>29</v>
      </c>
      <c r="C20" s="77">
        <v>9459.8930610155185</v>
      </c>
      <c r="D20" s="79">
        <v>15.37</v>
      </c>
      <c r="E20" s="81">
        <v>16.429453058652498</v>
      </c>
      <c r="F20" s="63"/>
    </row>
    <row r="21" spans="1:6">
      <c r="A21" s="78">
        <v>2020</v>
      </c>
      <c r="B21" s="78" t="s">
        <v>29</v>
      </c>
      <c r="C21" s="76">
        <v>12622.357006512801</v>
      </c>
      <c r="D21" s="80">
        <v>1.11847876926618</v>
      </c>
      <c r="E21" s="80">
        <v>33.430229338742102</v>
      </c>
      <c r="F21" s="63"/>
    </row>
    <row r="22" spans="1:6" ht="15" customHeight="1" thickBot="1">
      <c r="A22" s="64">
        <v>2021</v>
      </c>
      <c r="B22" s="64" t="s">
        <v>29</v>
      </c>
      <c r="C22" s="65">
        <v>16829.599592426312</v>
      </c>
      <c r="D22" s="66">
        <v>4.6774645264226606</v>
      </c>
      <c r="E22" s="66">
        <v>33.33167160256</v>
      </c>
      <c r="F22" s="63"/>
    </row>
    <row r="23" spans="1:6" ht="19.5" thickBot="1">
      <c r="A23" s="27" t="s">
        <v>157</v>
      </c>
      <c r="B23" s="27" t="s">
        <v>29</v>
      </c>
      <c r="C23" s="26">
        <v>11551.043382268363</v>
      </c>
      <c r="D23" s="36">
        <v>-7.88</v>
      </c>
      <c r="E23" s="36">
        <v>-31.364716558874129</v>
      </c>
      <c r="F23" s="63"/>
    </row>
    <row r="24" spans="1:6" ht="15" customHeight="1">
      <c r="A24" s="29" t="s">
        <v>38</v>
      </c>
    </row>
    <row r="25" spans="1:6" ht="15" customHeight="1">
      <c r="A25" s="29" t="s">
        <v>153</v>
      </c>
    </row>
    <row r="26" spans="1:6" ht="15" customHeight="1">
      <c r="A26" s="29" t="s">
        <v>34</v>
      </c>
    </row>
    <row r="28" spans="1:6">
      <c r="A28" s="15" t="s">
        <v>160</v>
      </c>
      <c r="B28" s="13"/>
      <c r="C28" s="13"/>
      <c r="D28" s="13"/>
    </row>
    <row r="29" spans="1:6" ht="39.75" customHeight="1">
      <c r="A29" s="99" t="s">
        <v>19</v>
      </c>
      <c r="B29" s="100" t="s">
        <v>20</v>
      </c>
      <c r="C29" s="112" t="s">
        <v>39</v>
      </c>
      <c r="D29" s="113"/>
      <c r="E29" s="113"/>
    </row>
    <row r="30" spans="1:6" ht="23.25" customHeight="1" thickBot="1">
      <c r="A30" s="99"/>
      <c r="B30" s="100"/>
      <c r="C30" s="114"/>
      <c r="D30" s="115"/>
      <c r="E30" s="115"/>
    </row>
    <row r="31" spans="1:6" ht="56.25">
      <c r="A31" s="99"/>
      <c r="B31" s="100"/>
      <c r="C31" s="101" t="s">
        <v>36</v>
      </c>
      <c r="D31" s="111" t="s">
        <v>37</v>
      </c>
      <c r="E31" s="103" t="s">
        <v>144</v>
      </c>
    </row>
    <row r="32" spans="1:6">
      <c r="A32" s="78">
        <v>2018</v>
      </c>
      <c r="B32" s="78" t="s">
        <v>29</v>
      </c>
      <c r="C32" s="76">
        <v>5870</v>
      </c>
      <c r="D32" s="78">
        <v>-0.81</v>
      </c>
      <c r="E32" s="80">
        <v>-2.5280650082221401</v>
      </c>
    </row>
    <row r="33" spans="1:5">
      <c r="A33" s="79">
        <v>2019</v>
      </c>
      <c r="B33" s="79" t="s">
        <v>29</v>
      </c>
      <c r="C33" s="77">
        <v>6411.6524548478401</v>
      </c>
      <c r="D33" s="79">
        <v>-2.85</v>
      </c>
      <c r="E33" s="81">
        <v>9.2356824413368805</v>
      </c>
    </row>
    <row r="34" spans="1:5">
      <c r="A34" s="78">
        <v>2020</v>
      </c>
      <c r="B34" s="78" t="s">
        <v>29</v>
      </c>
      <c r="C34" s="76">
        <v>7391.2798592270101</v>
      </c>
      <c r="D34" s="80">
        <v>-4.2131510705912101</v>
      </c>
      <c r="E34" s="80">
        <v>15.2788600330087</v>
      </c>
    </row>
    <row r="35" spans="1:5" ht="19.5" thickBot="1">
      <c r="A35" s="64">
        <v>2021</v>
      </c>
      <c r="B35" s="64" t="s">
        <v>29</v>
      </c>
      <c r="C35" s="65">
        <v>9432.1694091493828</v>
      </c>
      <c r="D35" s="66">
        <f>0.0760407261678249*100</f>
        <v>7.6040726167824895</v>
      </c>
      <c r="E35" s="66">
        <v>27.61</v>
      </c>
    </row>
    <row r="36" spans="1:5" ht="19.5" thickBot="1">
      <c r="A36" s="27" t="s">
        <v>157</v>
      </c>
      <c r="B36" s="27" t="s">
        <v>29</v>
      </c>
      <c r="C36" s="26">
        <v>8317.9218746649985</v>
      </c>
      <c r="D36" s="36">
        <v>9.9</v>
      </c>
      <c r="E36" s="36">
        <v>-11.813268890225226</v>
      </c>
    </row>
    <row r="37" spans="1:5" ht="15" customHeight="1">
      <c r="A37" s="29" t="s">
        <v>38</v>
      </c>
    </row>
    <row r="38" spans="1:5" ht="15" customHeight="1">
      <c r="A38" s="29" t="s">
        <v>153</v>
      </c>
    </row>
    <row r="39" spans="1:5" ht="15" customHeight="1">
      <c r="A39" s="29" t="s">
        <v>34</v>
      </c>
    </row>
    <row r="41" spans="1:5">
      <c r="A41" s="15" t="s">
        <v>161</v>
      </c>
      <c r="B41" s="13"/>
      <c r="C41" s="13"/>
      <c r="D41" s="13"/>
    </row>
    <row r="42" spans="1:5" ht="39.75" customHeight="1">
      <c r="A42" s="99" t="s">
        <v>19</v>
      </c>
      <c r="B42" s="100" t="s">
        <v>20</v>
      </c>
      <c r="C42" s="104" t="s">
        <v>40</v>
      </c>
      <c r="D42" s="116"/>
      <c r="E42" s="116"/>
    </row>
    <row r="43" spans="1:5" ht="24.75" customHeight="1" thickBot="1">
      <c r="A43" s="99"/>
      <c r="B43" s="100"/>
      <c r="C43" s="117"/>
      <c r="D43" s="109"/>
      <c r="E43" s="109"/>
    </row>
    <row r="44" spans="1:5" ht="56.25">
      <c r="A44" s="99"/>
      <c r="B44" s="100"/>
      <c r="C44" s="101" t="s">
        <v>36</v>
      </c>
      <c r="D44" s="111" t="s">
        <v>37</v>
      </c>
      <c r="E44" s="103" t="s">
        <v>144</v>
      </c>
    </row>
    <row r="45" spans="1:5">
      <c r="A45" s="78">
        <v>2018</v>
      </c>
      <c r="B45" s="78" t="s">
        <v>29</v>
      </c>
      <c r="C45" s="76">
        <v>34898</v>
      </c>
      <c r="D45" s="78">
        <v>1.31</v>
      </c>
      <c r="E45" s="80">
        <v>4.8277425434171102</v>
      </c>
    </row>
    <row r="46" spans="1:5">
      <c r="A46" s="79">
        <v>2019</v>
      </c>
      <c r="B46" s="79" t="s">
        <v>29</v>
      </c>
      <c r="C46" s="77">
        <v>37160.748446555874</v>
      </c>
      <c r="D46" s="79">
        <v>-0.04</v>
      </c>
      <c r="E46" s="81">
        <v>6.4838914738835296</v>
      </c>
    </row>
    <row r="47" spans="1:5">
      <c r="A47" s="78">
        <v>2020</v>
      </c>
      <c r="B47" s="78" t="s">
        <v>29</v>
      </c>
      <c r="C47" s="76">
        <v>37127.874655763699</v>
      </c>
      <c r="D47" s="80">
        <v>-5.6891226575724803</v>
      </c>
      <c r="E47" s="80">
        <v>-8.8463747815670207E-2</v>
      </c>
    </row>
    <row r="48" spans="1:5" ht="19.5" thickBot="1">
      <c r="A48" s="64">
        <v>2021</v>
      </c>
      <c r="B48" s="64" t="s">
        <v>29</v>
      </c>
      <c r="C48" s="65">
        <v>42230</v>
      </c>
      <c r="D48" s="66">
        <f>0.0662334156573821*100</f>
        <v>6.62334156573821</v>
      </c>
      <c r="E48" s="66">
        <v>13.742789144932498</v>
      </c>
    </row>
    <row r="49" spans="1:9" s="4" customFormat="1" ht="19.5" thickBot="1">
      <c r="A49" s="27" t="s">
        <v>157</v>
      </c>
      <c r="B49" s="27" t="s">
        <v>29</v>
      </c>
      <c r="C49" s="26">
        <v>48465.328682742242</v>
      </c>
      <c r="D49" s="36">
        <v>4.9949871829060077</v>
      </c>
      <c r="E49" s="36">
        <v>14.765163823685157</v>
      </c>
    </row>
    <row r="50" spans="1:9" ht="15" customHeight="1">
      <c r="A50" s="29" t="s">
        <v>38</v>
      </c>
      <c r="B50" s="13"/>
      <c r="C50" s="13"/>
      <c r="D50" s="13"/>
    </row>
    <row r="51" spans="1:9" ht="15" customHeight="1">
      <c r="A51" s="29"/>
      <c r="B51" s="13"/>
      <c r="C51" s="13"/>
      <c r="D51" s="13"/>
    </row>
    <row r="52" spans="1:9" ht="15" customHeight="1">
      <c r="A52" s="29" t="s">
        <v>152</v>
      </c>
      <c r="B52" s="13"/>
      <c r="C52" s="13"/>
      <c r="D52" s="13"/>
      <c r="E52"/>
      <c r="F52"/>
      <c r="G52"/>
      <c r="H52"/>
      <c r="I52"/>
    </row>
  </sheetData>
  <mergeCells count="12">
    <mergeCell ref="A4:A5"/>
    <mergeCell ref="B4:B5"/>
    <mergeCell ref="F4:F5"/>
    <mergeCell ref="A16:A18"/>
    <mergeCell ref="B16:B18"/>
    <mergeCell ref="C16:E17"/>
    <mergeCell ref="A29:A31"/>
    <mergeCell ref="B29:B31"/>
    <mergeCell ref="A42:A44"/>
    <mergeCell ref="B42:B44"/>
    <mergeCell ref="C29:E30"/>
    <mergeCell ref="C42:E4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B1:I47"/>
  <sheetViews>
    <sheetView zoomScale="90" zoomScaleNormal="90" workbookViewId="0">
      <selection activeCell="G7" sqref="G7"/>
    </sheetView>
  </sheetViews>
  <sheetFormatPr defaultRowHeight="18.75"/>
  <cols>
    <col min="1" max="1" width="4.28515625" style="7" customWidth="1"/>
    <col min="2" max="2" width="31.7109375" style="31" customWidth="1"/>
    <col min="3" max="3" width="18" style="31" customWidth="1"/>
    <col min="4" max="4" width="17.7109375" style="31" customWidth="1"/>
    <col min="5" max="5" width="16.28515625" style="31" customWidth="1"/>
    <col min="6" max="16384" width="9.140625" style="7"/>
  </cols>
  <sheetData>
    <row r="1" spans="2:5" s="4" customFormat="1">
      <c r="B1" s="31" t="s">
        <v>163</v>
      </c>
      <c r="C1" s="31"/>
      <c r="D1" s="31"/>
      <c r="E1" s="31"/>
    </row>
    <row r="3" spans="2:5">
      <c r="B3" s="32" t="s">
        <v>55</v>
      </c>
      <c r="C3" s="32"/>
      <c r="D3" s="32"/>
      <c r="E3" s="32"/>
    </row>
    <row r="4" spans="2:5" ht="18.75" customHeight="1">
      <c r="B4" s="118" t="s">
        <v>42</v>
      </c>
      <c r="C4" s="119" t="s">
        <v>41</v>
      </c>
      <c r="D4" s="120"/>
      <c r="E4" s="121" t="s">
        <v>162</v>
      </c>
    </row>
    <row r="5" spans="2:5">
      <c r="B5" s="122"/>
      <c r="C5" s="123">
        <v>2021</v>
      </c>
      <c r="D5" s="123">
        <v>2022</v>
      </c>
      <c r="E5" s="124"/>
    </row>
    <row r="6" spans="2:5">
      <c r="B6" s="37" t="s">
        <v>43</v>
      </c>
      <c r="C6" s="38">
        <v>73145</v>
      </c>
      <c r="D6" s="38">
        <v>48813</v>
      </c>
      <c r="E6" s="39">
        <f>D6/C6*100-100</f>
        <v>-33.265431676806344</v>
      </c>
    </row>
    <row r="7" spans="2:5">
      <c r="B7" s="37" t="s">
        <v>44</v>
      </c>
      <c r="C7" s="38">
        <v>5138</v>
      </c>
      <c r="D7" s="38">
        <v>3826</v>
      </c>
      <c r="E7" s="39">
        <f t="shared" ref="E7:E17" si="0">D7/C7*100-100</f>
        <v>-25.535227715064224</v>
      </c>
    </row>
    <row r="8" spans="2:5">
      <c r="B8" s="37" t="s">
        <v>45</v>
      </c>
      <c r="C8" s="38">
        <v>112404</v>
      </c>
      <c r="D8" s="38">
        <v>108231</v>
      </c>
      <c r="E8" s="39">
        <f t="shared" si="0"/>
        <v>-3.7125013344720799</v>
      </c>
    </row>
    <row r="9" spans="2:5">
      <c r="B9" s="37" t="s">
        <v>46</v>
      </c>
      <c r="C9" s="38">
        <v>17419082</v>
      </c>
      <c r="D9" s="38">
        <v>17050772</v>
      </c>
      <c r="E9" s="39">
        <f t="shared" si="0"/>
        <v>-2.1144053400747538</v>
      </c>
    </row>
    <row r="10" spans="2:5">
      <c r="B10" s="37" t="s">
        <v>47</v>
      </c>
      <c r="C10" s="38">
        <v>104492</v>
      </c>
      <c r="D10" s="38">
        <v>105201</v>
      </c>
      <c r="E10" s="39">
        <f t="shared" si="0"/>
        <v>0.67852084370095156</v>
      </c>
    </row>
    <row r="11" spans="2:5">
      <c r="B11" s="37" t="s">
        <v>48</v>
      </c>
      <c r="C11" s="38">
        <v>13403</v>
      </c>
      <c r="D11" s="38">
        <v>7641</v>
      </c>
      <c r="E11" s="39">
        <f t="shared" si="0"/>
        <v>-42.990375289114382</v>
      </c>
    </row>
    <row r="12" spans="2:5">
      <c r="B12" s="37" t="s">
        <v>49</v>
      </c>
      <c r="C12" s="38">
        <v>21691</v>
      </c>
      <c r="D12" s="38">
        <v>12193</v>
      </c>
      <c r="E12" s="39">
        <f t="shared" si="0"/>
        <v>-43.787746069798537</v>
      </c>
    </row>
    <row r="13" spans="2:5">
      <c r="B13" s="37" t="s">
        <v>50</v>
      </c>
      <c r="C13" s="38">
        <v>138990</v>
      </c>
      <c r="D13" s="38">
        <v>132369</v>
      </c>
      <c r="E13" s="39">
        <f t="shared" si="0"/>
        <v>-4.7636520612993678</v>
      </c>
    </row>
    <row r="14" spans="2:5">
      <c r="B14" s="37" t="s">
        <v>51</v>
      </c>
      <c r="C14" s="38">
        <v>508171</v>
      </c>
      <c r="D14" s="38">
        <v>569894</v>
      </c>
      <c r="E14" s="39">
        <f t="shared" si="0"/>
        <v>12.146108298190967</v>
      </c>
    </row>
    <row r="15" spans="2:5">
      <c r="B15" s="37" t="s">
        <v>52</v>
      </c>
      <c r="C15" s="38">
        <v>21729</v>
      </c>
      <c r="D15" s="38">
        <v>13692</v>
      </c>
      <c r="E15" s="39">
        <f t="shared" si="0"/>
        <v>-36.987436145243677</v>
      </c>
    </row>
    <row r="16" spans="2:5">
      <c r="B16" s="37" t="s">
        <v>166</v>
      </c>
      <c r="C16" s="38">
        <v>18075</v>
      </c>
      <c r="D16" s="38">
        <v>12621</v>
      </c>
      <c r="E16" s="39">
        <f t="shared" si="0"/>
        <v>-30.174273858921168</v>
      </c>
    </row>
    <row r="17" spans="2:9">
      <c r="B17" s="37" t="s">
        <v>53</v>
      </c>
      <c r="C17" s="38">
        <v>82272</v>
      </c>
      <c r="D17" s="38">
        <v>48055</v>
      </c>
      <c r="E17" s="39">
        <f t="shared" si="0"/>
        <v>-41.590091404122909</v>
      </c>
    </row>
    <row r="18" spans="2:9">
      <c r="B18" s="32" t="s">
        <v>54</v>
      </c>
      <c r="C18" s="32"/>
      <c r="D18" s="32"/>
      <c r="E18" s="32"/>
    </row>
    <row r="20" spans="2:9" ht="18.75" customHeight="1">
      <c r="B20" s="125" t="s">
        <v>59</v>
      </c>
      <c r="C20" s="119" t="s">
        <v>41</v>
      </c>
      <c r="D20" s="120"/>
      <c r="E20" s="121" t="s">
        <v>162</v>
      </c>
    </row>
    <row r="21" spans="2:9">
      <c r="B21" s="126"/>
      <c r="C21" s="123">
        <v>2021</v>
      </c>
      <c r="D21" s="123">
        <v>2022</v>
      </c>
      <c r="E21" s="124"/>
    </row>
    <row r="22" spans="2:9">
      <c r="B22" s="56" t="s">
        <v>112</v>
      </c>
      <c r="C22" s="12">
        <v>1321236</v>
      </c>
      <c r="D22" s="12">
        <v>1335493</v>
      </c>
      <c r="E22" s="33">
        <f>D22/C22*100-100</f>
        <v>1.0790653600113842</v>
      </c>
    </row>
    <row r="23" spans="2:9">
      <c r="B23" s="56" t="s">
        <v>98</v>
      </c>
      <c r="C23" s="12">
        <v>93448</v>
      </c>
      <c r="D23" s="12">
        <v>96362</v>
      </c>
      <c r="E23" s="33">
        <f t="shared" ref="E23" si="1">D23/C23*100-100</f>
        <v>3.118311788374271</v>
      </c>
    </row>
    <row r="24" spans="2:9" ht="18.75" customHeight="1">
      <c r="B24" s="56" t="s">
        <v>99</v>
      </c>
      <c r="C24" s="68">
        <v>337054</v>
      </c>
      <c r="D24" s="12">
        <v>336451</v>
      </c>
      <c r="E24" s="33">
        <f>D24/C24*100-100</f>
        <v>-0.17890308377886299</v>
      </c>
    </row>
    <row r="25" spans="2:9">
      <c r="B25" s="56" t="s">
        <v>101</v>
      </c>
      <c r="C25" s="12">
        <v>7900345</v>
      </c>
      <c r="D25" s="12">
        <v>6229842</v>
      </c>
      <c r="E25" s="33">
        <f>D25/C25*100-100</f>
        <v>-21.144684187842429</v>
      </c>
    </row>
    <row r="26" spans="2:9">
      <c r="B26" s="56" t="s">
        <v>113</v>
      </c>
      <c r="C26" s="68">
        <v>271166</v>
      </c>
      <c r="D26" s="12">
        <v>268902</v>
      </c>
      <c r="E26" s="33">
        <f>D26/C26*100-100</f>
        <v>-0.83491293156221502</v>
      </c>
      <c r="H26" s="72"/>
      <c r="I26" s="72"/>
    </row>
    <row r="27" spans="2:9" ht="15.75" customHeight="1">
      <c r="B27" s="32" t="s">
        <v>56</v>
      </c>
      <c r="D27" s="32"/>
      <c r="E27" s="34"/>
    </row>
    <row r="29" spans="2:9" ht="18.75" customHeight="1">
      <c r="B29" s="125" t="s">
        <v>58</v>
      </c>
      <c r="C29" s="119" t="s">
        <v>41</v>
      </c>
      <c r="D29" s="120"/>
      <c r="E29" s="121" t="s">
        <v>162</v>
      </c>
    </row>
    <row r="30" spans="2:9">
      <c r="B30" s="126"/>
      <c r="C30" s="123">
        <v>2021</v>
      </c>
      <c r="D30" s="123">
        <v>2022</v>
      </c>
      <c r="E30" s="124"/>
      <c r="G30" s="13"/>
    </row>
    <row r="31" spans="2:9">
      <c r="B31" s="56" t="s">
        <v>57</v>
      </c>
      <c r="C31" s="12">
        <v>652837</v>
      </c>
      <c r="D31" s="12">
        <v>595431</v>
      </c>
      <c r="E31" s="33">
        <f>D31/C31*100-100</f>
        <v>-8.7933128790188135</v>
      </c>
      <c r="G31" s="13"/>
    </row>
    <row r="32" spans="2:9">
      <c r="B32" s="56" t="s">
        <v>100</v>
      </c>
      <c r="C32" s="12">
        <v>39589</v>
      </c>
      <c r="D32" s="12">
        <v>34532</v>
      </c>
      <c r="E32" s="33">
        <f>D32/C32*100-100</f>
        <v>-12.77375028416985</v>
      </c>
      <c r="G32" s="13"/>
    </row>
    <row r="33" spans="2:7">
      <c r="B33" s="32" t="s">
        <v>56</v>
      </c>
      <c r="D33" s="32"/>
      <c r="E33" s="32"/>
      <c r="G33" s="13"/>
    </row>
    <row r="34" spans="2:7">
      <c r="G34" s="13"/>
    </row>
    <row r="35" spans="2:7" ht="18.75" customHeight="1">
      <c r="B35" s="118" t="s">
        <v>102</v>
      </c>
      <c r="C35" s="119" t="s">
        <v>41</v>
      </c>
      <c r="D35" s="120"/>
      <c r="E35" s="121" t="s">
        <v>162</v>
      </c>
      <c r="G35" s="13"/>
    </row>
    <row r="36" spans="2:7">
      <c r="B36" s="122"/>
      <c r="C36" s="123">
        <v>2021</v>
      </c>
      <c r="D36" s="123">
        <v>2022</v>
      </c>
      <c r="E36" s="124"/>
      <c r="G36" s="13"/>
    </row>
    <row r="37" spans="2:7">
      <c r="B37" s="56" t="s">
        <v>103</v>
      </c>
      <c r="C37" s="12">
        <v>15100</v>
      </c>
      <c r="D37" s="12">
        <v>25300</v>
      </c>
      <c r="E37" s="33">
        <f>D37/C37*100-100</f>
        <v>67.54966887417217</v>
      </c>
    </row>
    <row r="38" spans="2:7">
      <c r="B38" s="56" t="s">
        <v>107</v>
      </c>
      <c r="C38" s="12">
        <v>3073463</v>
      </c>
      <c r="D38" s="12">
        <v>2669670</v>
      </c>
      <c r="E38" s="33">
        <f t="shared" ref="E38:E44" si="2">D38/C38*100-100</f>
        <v>-13.138046561809929</v>
      </c>
      <c r="F38" s="11"/>
      <c r="G38" s="13"/>
    </row>
    <row r="39" spans="2:7" ht="15.75" customHeight="1">
      <c r="B39" s="56" t="s">
        <v>108</v>
      </c>
      <c r="C39" s="12">
        <v>8374815</v>
      </c>
      <c r="D39" s="12">
        <v>7983550</v>
      </c>
      <c r="E39" s="33">
        <f t="shared" si="2"/>
        <v>-4.6719240962337665</v>
      </c>
    </row>
    <row r="40" spans="2:7">
      <c r="B40" s="56" t="s">
        <v>109</v>
      </c>
      <c r="C40" s="12">
        <v>43750</v>
      </c>
      <c r="D40" s="12">
        <v>34240</v>
      </c>
      <c r="E40" s="33">
        <f t="shared" si="2"/>
        <v>-21.737142857142857</v>
      </c>
    </row>
    <row r="41" spans="2:7">
      <c r="B41" s="56" t="s">
        <v>104</v>
      </c>
      <c r="C41" s="12">
        <v>9000</v>
      </c>
      <c r="D41" s="12">
        <v>13000</v>
      </c>
      <c r="E41" s="33">
        <f t="shared" si="2"/>
        <v>44.444444444444429</v>
      </c>
    </row>
    <row r="42" spans="2:7">
      <c r="B42" s="56" t="s">
        <v>105</v>
      </c>
      <c r="C42" s="12">
        <v>27700</v>
      </c>
      <c r="D42" s="12">
        <v>27370</v>
      </c>
      <c r="E42" s="33">
        <f t="shared" si="2"/>
        <v>-1.1913357400721907</v>
      </c>
    </row>
    <row r="43" spans="2:7">
      <c r="B43" s="56" t="s">
        <v>106</v>
      </c>
      <c r="C43" s="12">
        <v>1477400</v>
      </c>
      <c r="D43" s="12">
        <v>1571580</v>
      </c>
      <c r="E43" s="33">
        <f t="shared" si="2"/>
        <v>6.3747123324759798</v>
      </c>
    </row>
    <row r="44" spans="2:7">
      <c r="B44" s="56" t="s">
        <v>110</v>
      </c>
      <c r="C44" s="12">
        <v>53951</v>
      </c>
      <c r="D44" s="12">
        <v>12500</v>
      </c>
      <c r="E44" s="33">
        <f t="shared" si="2"/>
        <v>-76.830827973531541</v>
      </c>
    </row>
    <row r="45" spans="2:7" customFormat="1">
      <c r="B45" s="32" t="s">
        <v>56</v>
      </c>
      <c r="C45" s="35"/>
      <c r="D45" s="35"/>
      <c r="E45" s="35"/>
    </row>
    <row r="46" spans="2:7" customFormat="1" ht="15">
      <c r="B46" s="35"/>
      <c r="C46" s="35"/>
      <c r="D46" s="35"/>
      <c r="E46" s="35"/>
    </row>
    <row r="47" spans="2:7" customFormat="1" ht="15">
      <c r="B47" s="35"/>
      <c r="C47" s="35"/>
      <c r="D47" s="35"/>
      <c r="E47" s="35"/>
    </row>
  </sheetData>
  <mergeCells count="12">
    <mergeCell ref="B35:B36"/>
    <mergeCell ref="C35:D35"/>
    <mergeCell ref="E35:E36"/>
    <mergeCell ref="B29:B30"/>
    <mergeCell ref="C29:D29"/>
    <mergeCell ref="E29:E30"/>
    <mergeCell ref="C20:D20"/>
    <mergeCell ref="C4:D4"/>
    <mergeCell ref="B4:B5"/>
    <mergeCell ref="E4:E5"/>
    <mergeCell ref="E20:E21"/>
    <mergeCell ref="B20:B2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H22"/>
  <sheetViews>
    <sheetView topLeftCell="A34" zoomScale="90" zoomScaleNormal="90" workbookViewId="0">
      <selection activeCell="G6" sqref="G6:H6"/>
    </sheetView>
  </sheetViews>
  <sheetFormatPr defaultRowHeight="18.75"/>
  <cols>
    <col min="1" max="1" width="11.140625" style="7" customWidth="1"/>
    <col min="2" max="2" width="40.28515625" style="7" customWidth="1"/>
    <col min="3" max="3" width="11.140625" style="7" customWidth="1"/>
    <col min="4" max="16384" width="9.140625" style="7"/>
  </cols>
  <sheetData>
    <row r="1" spans="1:8" s="3" customFormat="1">
      <c r="A1" s="4" t="s">
        <v>31</v>
      </c>
    </row>
    <row r="3" spans="1:8">
      <c r="A3" s="46" t="s">
        <v>155</v>
      </c>
    </row>
    <row r="4" spans="1:8" ht="22.5" customHeight="1">
      <c r="A4" s="90" t="s">
        <v>0</v>
      </c>
      <c r="B4" s="5" t="s">
        <v>3</v>
      </c>
      <c r="C4" s="6">
        <v>0.27395399109283902</v>
      </c>
    </row>
    <row r="5" spans="1:8" ht="22.5" customHeight="1">
      <c r="A5" s="90"/>
      <c r="B5" s="5" t="s">
        <v>1</v>
      </c>
      <c r="C5" s="6">
        <v>0.21890644322701047</v>
      </c>
    </row>
    <row r="6" spans="1:8" ht="22.5" customHeight="1">
      <c r="A6" s="90"/>
      <c r="B6" s="5" t="s">
        <v>2</v>
      </c>
      <c r="C6" s="6">
        <v>6.3899354371033334E-2</v>
      </c>
      <c r="G6" s="70"/>
      <c r="H6" s="71"/>
    </row>
    <row r="7" spans="1:8" ht="22.5" customHeight="1">
      <c r="A7" s="90"/>
      <c r="B7" s="8" t="s">
        <v>4</v>
      </c>
      <c r="C7" s="6">
        <v>5.8732280251660329E-2</v>
      </c>
    </row>
    <row r="8" spans="1:8" ht="22.5" customHeight="1">
      <c r="A8" s="90"/>
      <c r="B8" s="5" t="s">
        <v>5</v>
      </c>
      <c r="C8" s="6">
        <v>9.898501043819885E-2</v>
      </c>
    </row>
    <row r="9" spans="1:8">
      <c r="B9" s="57"/>
      <c r="C9" s="9"/>
    </row>
    <row r="22" spans="1:1">
      <c r="A22" s="42" t="s">
        <v>114</v>
      </c>
    </row>
  </sheetData>
  <sortState ref="B4:C8">
    <sortCondition descending="1" ref="C4:C8"/>
  </sortState>
  <mergeCells count="1">
    <mergeCell ref="A4:A8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F38"/>
  <sheetViews>
    <sheetView topLeftCell="B46" zoomScale="87" zoomScaleNormal="87" workbookViewId="0">
      <selection activeCell="E10" sqref="E10"/>
    </sheetView>
  </sheetViews>
  <sheetFormatPr defaultRowHeight="15.75"/>
  <cols>
    <col min="1" max="1" width="11.140625" style="1" customWidth="1"/>
    <col min="2" max="2" width="102.140625" style="1" customWidth="1"/>
    <col min="3" max="3" width="11.140625" style="1" customWidth="1"/>
    <col min="4" max="4" width="9.140625" style="1"/>
    <col min="5" max="5" width="22.28515625" style="1" customWidth="1"/>
    <col min="6" max="16384" width="9.140625" style="1"/>
  </cols>
  <sheetData>
    <row r="1" spans="1:6" ht="18.75">
      <c r="A1" s="4" t="s">
        <v>30</v>
      </c>
    </row>
    <row r="2" spans="1:6" s="3" customFormat="1" ht="18.75">
      <c r="A2" s="4"/>
    </row>
    <row r="3" spans="1:6" ht="18.75">
      <c r="A3" s="46" t="s">
        <v>156</v>
      </c>
    </row>
    <row r="4" spans="1:6" s="7" customFormat="1" ht="20.25" customHeight="1">
      <c r="A4" s="91" t="s">
        <v>6</v>
      </c>
      <c r="B4" s="69" t="s">
        <v>17</v>
      </c>
      <c r="C4" s="52">
        <v>0.2456434129181797</v>
      </c>
      <c r="E4"/>
      <c r="F4"/>
    </row>
    <row r="5" spans="1:6" s="7" customFormat="1" ht="20.25" customHeight="1">
      <c r="A5" s="91"/>
      <c r="B5" s="10" t="s">
        <v>14</v>
      </c>
      <c r="C5" s="58">
        <v>0.23057210885887613</v>
      </c>
      <c r="E5"/>
      <c r="F5"/>
    </row>
    <row r="6" spans="1:6" s="7" customFormat="1" ht="20.25" customHeight="1">
      <c r="A6" s="91"/>
      <c r="B6" s="53" t="s">
        <v>10</v>
      </c>
      <c r="C6" s="52">
        <v>0.15967466190743429</v>
      </c>
      <c r="E6"/>
      <c r="F6"/>
    </row>
    <row r="7" spans="1:6" s="7" customFormat="1" ht="20.25" customHeight="1">
      <c r="A7" s="91"/>
      <c r="B7" s="10" t="s">
        <v>11</v>
      </c>
      <c r="C7" s="58">
        <v>9.8008863878464858E-2</v>
      </c>
      <c r="E7"/>
      <c r="F7"/>
    </row>
    <row r="8" spans="1:6" s="7" customFormat="1" ht="20.25" customHeight="1">
      <c r="A8" s="91"/>
      <c r="B8" s="53" t="s">
        <v>16</v>
      </c>
      <c r="C8" s="52">
        <v>7.3139637242218392E-2</v>
      </c>
      <c r="E8"/>
      <c r="F8"/>
    </row>
    <row r="9" spans="1:6" s="7" customFormat="1" ht="20.25" customHeight="1">
      <c r="A9" s="91"/>
      <c r="B9" s="53" t="s">
        <v>8</v>
      </c>
      <c r="C9" s="52">
        <v>4.345976730151313E-2</v>
      </c>
      <c r="E9"/>
      <c r="F9"/>
    </row>
    <row r="10" spans="1:6" s="7" customFormat="1" ht="20.25" customHeight="1">
      <c r="A10" s="91"/>
      <c r="B10" s="53" t="s">
        <v>15</v>
      </c>
      <c r="C10" s="52">
        <v>3.5295947355601376E-2</v>
      </c>
      <c r="E10"/>
      <c r="F10"/>
    </row>
    <row r="11" spans="1:6" s="7" customFormat="1" ht="20.25" customHeight="1">
      <c r="A11" s="91"/>
      <c r="B11" s="53" t="s">
        <v>9</v>
      </c>
      <c r="C11" s="52">
        <v>1.5195373872582518E-2</v>
      </c>
      <c r="E11"/>
      <c r="F11"/>
    </row>
    <row r="12" spans="1:6" s="7" customFormat="1" ht="20.25" customHeight="1">
      <c r="A12" s="91"/>
      <c r="B12" s="53" t="s">
        <v>13</v>
      </c>
      <c r="C12" s="52">
        <v>-1.6424179478370049E-2</v>
      </c>
      <c r="E12"/>
      <c r="F12"/>
    </row>
    <row r="13" spans="1:6" s="7" customFormat="1" ht="20.25" customHeight="1">
      <c r="A13" s="91"/>
      <c r="B13" s="53" t="s">
        <v>12</v>
      </c>
      <c r="C13" s="52">
        <v>-3.5637441831809835E-2</v>
      </c>
      <c r="E13"/>
      <c r="F13"/>
    </row>
    <row r="14" spans="1:6" s="7" customFormat="1" ht="20.25" customHeight="1">
      <c r="A14" s="91"/>
      <c r="B14" s="53" t="s">
        <v>7</v>
      </c>
      <c r="C14" s="52">
        <v>-4.3297161827768327E-2</v>
      </c>
      <c r="E14"/>
      <c r="F14"/>
    </row>
    <row r="15" spans="1:6" s="7" customFormat="1" ht="20.25" customHeight="1">
      <c r="A15" s="91"/>
      <c r="B15" s="54" t="s">
        <v>18</v>
      </c>
      <c r="C15" s="55">
        <v>4.9949871829055414E-2</v>
      </c>
      <c r="E15" s="127"/>
      <c r="F15"/>
    </row>
    <row r="16" spans="1:6">
      <c r="E16"/>
      <c r="F16"/>
    </row>
    <row r="17" spans="1:6">
      <c r="A17" s="2"/>
      <c r="E17"/>
      <c r="F17"/>
    </row>
    <row r="38" spans="1:1">
      <c r="A38" s="42" t="s">
        <v>115</v>
      </c>
    </row>
  </sheetData>
  <sortState ref="B4:C14">
    <sortCondition descending="1" ref="C4:C14"/>
  </sortState>
  <mergeCells count="1">
    <mergeCell ref="A4:A15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S68"/>
  <sheetViews>
    <sheetView showGridLines="0" tabSelected="1" topLeftCell="A16" zoomScale="80" zoomScaleNormal="80" workbookViewId="0">
      <selection activeCell="E24" sqref="E24"/>
    </sheetView>
  </sheetViews>
  <sheetFormatPr defaultRowHeight="15" customHeight="1"/>
  <cols>
    <col min="1" max="1" width="29.42578125" style="17" customWidth="1"/>
    <col min="2" max="2" width="16.7109375" style="17" customWidth="1"/>
    <col min="3" max="3" width="8.42578125" style="17" customWidth="1"/>
    <col min="4" max="4" width="18.42578125" style="17" customWidth="1"/>
    <col min="5" max="6" width="13.42578125" style="17" customWidth="1"/>
    <col min="7" max="7" width="3.5703125" style="17" customWidth="1"/>
    <col min="8" max="8" width="22.140625" style="17" customWidth="1"/>
    <col min="9" max="10" width="13.85546875" style="17" customWidth="1"/>
    <col min="11" max="11" width="3.5703125" style="17" customWidth="1"/>
    <col min="12" max="12" width="22.140625" style="17" customWidth="1"/>
    <col min="13" max="14" width="13" style="17" customWidth="1"/>
    <col min="15" max="17" width="9.140625" style="18"/>
    <col min="18" max="18" width="19.85546875" style="18" customWidth="1"/>
    <col min="19" max="19" width="22.7109375" style="18" customWidth="1"/>
    <col min="20" max="16384" width="9.140625" style="18"/>
  </cols>
  <sheetData>
    <row r="1" spans="1:19" ht="27.75" customHeight="1">
      <c r="A1" s="41" t="s">
        <v>154</v>
      </c>
      <c r="B1" s="40"/>
    </row>
    <row r="2" spans="1:19" s="49" customFormat="1" ht="39" customHeight="1">
      <c r="A2" s="93" t="s">
        <v>94</v>
      </c>
      <c r="B2" s="93"/>
      <c r="C2" s="47"/>
      <c r="D2" s="92" t="s">
        <v>95</v>
      </c>
      <c r="E2" s="92"/>
      <c r="F2" s="92"/>
      <c r="G2" s="47"/>
      <c r="H2" s="92" t="s">
        <v>96</v>
      </c>
      <c r="I2" s="92"/>
      <c r="J2" s="92"/>
      <c r="K2" s="48"/>
      <c r="L2" s="92" t="s">
        <v>97</v>
      </c>
      <c r="M2" s="92"/>
      <c r="N2" s="92"/>
      <c r="R2" s="92" t="s">
        <v>164</v>
      </c>
      <c r="S2" s="92"/>
    </row>
    <row r="3" spans="1:19" ht="31.5" customHeight="1">
      <c r="A3" s="97" t="s">
        <v>61</v>
      </c>
      <c r="B3" s="94">
        <v>2022</v>
      </c>
      <c r="C3" s="16"/>
      <c r="D3" s="96" t="s">
        <v>62</v>
      </c>
      <c r="E3" s="94">
        <v>2022</v>
      </c>
      <c r="F3" s="94"/>
      <c r="G3" s="16"/>
      <c r="H3" s="96" t="s">
        <v>63</v>
      </c>
      <c r="I3" s="94">
        <v>2022</v>
      </c>
      <c r="J3" s="94"/>
      <c r="L3" s="96" t="s">
        <v>64</v>
      </c>
      <c r="M3" s="94">
        <v>2021</v>
      </c>
      <c r="N3" s="94"/>
      <c r="R3" s="128" t="s">
        <v>61</v>
      </c>
      <c r="S3" s="129">
        <v>2022</v>
      </c>
    </row>
    <row r="4" spans="1:19" s="20" customFormat="1" ht="56.25" customHeight="1">
      <c r="A4" s="98"/>
      <c r="B4" s="95"/>
      <c r="C4" s="19"/>
      <c r="D4" s="96"/>
      <c r="E4" s="86" t="s">
        <v>65</v>
      </c>
      <c r="F4" s="86" t="s">
        <v>66</v>
      </c>
      <c r="H4" s="96"/>
      <c r="I4" s="86" t="s">
        <v>65</v>
      </c>
      <c r="J4" s="86" t="s">
        <v>66</v>
      </c>
      <c r="L4" s="96"/>
      <c r="M4" s="86" t="s">
        <v>65</v>
      </c>
      <c r="N4" s="86" t="s">
        <v>66</v>
      </c>
      <c r="R4" s="130"/>
      <c r="S4" s="131"/>
    </row>
    <row r="5" spans="1:19" s="22" customFormat="1" ht="18" customHeight="1">
      <c r="A5" s="43" t="s">
        <v>145</v>
      </c>
      <c r="B5" s="75">
        <v>3.0166943459020198E-2</v>
      </c>
      <c r="C5" s="25"/>
      <c r="D5" s="73" t="s">
        <v>150</v>
      </c>
      <c r="E5" s="50">
        <v>5.9465423633485059E-2</v>
      </c>
      <c r="F5" s="45" t="s">
        <v>116</v>
      </c>
      <c r="H5" s="20" t="s">
        <v>167</v>
      </c>
      <c r="I5" s="50">
        <v>-2.6122009669718116E-2</v>
      </c>
      <c r="J5" s="45" t="s">
        <v>142</v>
      </c>
      <c r="L5" s="22" t="s">
        <v>168</v>
      </c>
      <c r="M5" s="50">
        <v>1.2513936070160492E-2</v>
      </c>
      <c r="N5" s="45" t="s">
        <v>124</v>
      </c>
      <c r="O5" s="51" t="s">
        <v>81</v>
      </c>
      <c r="R5" s="84" t="s">
        <v>73</v>
      </c>
      <c r="S5" s="83">
        <v>0.11282573568167301</v>
      </c>
    </row>
    <row r="6" spans="1:19" s="22" customFormat="1" ht="18" customHeight="1">
      <c r="A6" s="44" t="s">
        <v>146</v>
      </c>
      <c r="B6" s="75">
        <v>2.0229554834490182E-2</v>
      </c>
      <c r="C6" s="21"/>
      <c r="D6" s="74" t="s">
        <v>147</v>
      </c>
      <c r="E6" s="50">
        <v>3.554673531071173E-2</v>
      </c>
      <c r="F6" s="45" t="s">
        <v>117</v>
      </c>
      <c r="H6" s="20" t="s">
        <v>169</v>
      </c>
      <c r="I6" s="50">
        <v>-1.6970014175104464E-2</v>
      </c>
      <c r="J6" s="45" t="s">
        <v>141</v>
      </c>
      <c r="L6" s="22" t="s">
        <v>170</v>
      </c>
      <c r="M6" s="50">
        <v>1.9967649319596381E-2</v>
      </c>
      <c r="N6" s="45" t="s">
        <v>123</v>
      </c>
      <c r="O6" s="51" t="s">
        <v>78</v>
      </c>
      <c r="R6" s="51" t="s">
        <v>91</v>
      </c>
      <c r="S6" s="50">
        <v>0.10383285920341256</v>
      </c>
    </row>
    <row r="7" spans="1:19" s="17" customFormat="1" ht="18" customHeight="1">
      <c r="A7" s="51" t="s">
        <v>67</v>
      </c>
      <c r="B7" s="50">
        <v>2.770805086036332E-2</v>
      </c>
      <c r="C7" s="23"/>
      <c r="D7" s="74" t="s">
        <v>148</v>
      </c>
      <c r="E7" s="50">
        <v>3.3958404724945934E-2</v>
      </c>
      <c r="F7" s="45" t="s">
        <v>118</v>
      </c>
      <c r="H7" s="20" t="s">
        <v>171</v>
      </c>
      <c r="I7" s="50">
        <v>-6.9201604656072835E-3</v>
      </c>
      <c r="J7" s="45" t="s">
        <v>140</v>
      </c>
      <c r="L7" s="17" t="s">
        <v>172</v>
      </c>
      <c r="M7" s="50">
        <v>3.0640073684390146E-2</v>
      </c>
      <c r="N7" s="45" t="s">
        <v>122</v>
      </c>
      <c r="O7" s="51" t="s">
        <v>72</v>
      </c>
      <c r="R7" s="51" t="s">
        <v>70</v>
      </c>
      <c r="S7" s="50">
        <v>6.1635328899590114E-2</v>
      </c>
    </row>
    <row r="8" spans="1:19" s="17" customFormat="1" ht="18" customHeight="1">
      <c r="A8" s="51" t="s">
        <v>69</v>
      </c>
      <c r="B8" s="50">
        <v>5.9793406544642824E-2</v>
      </c>
      <c r="C8" s="23"/>
      <c r="D8" s="74" t="s">
        <v>146</v>
      </c>
      <c r="E8" s="50">
        <v>2.0229554834490182E-2</v>
      </c>
      <c r="F8" s="45" t="s">
        <v>119</v>
      </c>
      <c r="H8" s="20" t="s">
        <v>168</v>
      </c>
      <c r="I8" s="50">
        <v>1.2513936070160492E-2</v>
      </c>
      <c r="J8" s="45" t="s">
        <v>139</v>
      </c>
      <c r="L8" s="22" t="s">
        <v>173</v>
      </c>
      <c r="M8" s="50">
        <v>3.184609390536397E-2</v>
      </c>
      <c r="N8" s="45" t="s">
        <v>121</v>
      </c>
      <c r="O8" s="51" t="s">
        <v>80</v>
      </c>
      <c r="R8" s="51" t="s">
        <v>79</v>
      </c>
      <c r="S8" s="50">
        <v>6.0385789127749723E-2</v>
      </c>
    </row>
    <row r="9" spans="1:19" s="17" customFormat="1" ht="18" customHeight="1">
      <c r="A9" s="51" t="s">
        <v>71</v>
      </c>
      <c r="B9" s="50">
        <v>3.271621477431208E-2</v>
      </c>
      <c r="C9" s="23"/>
      <c r="D9" s="74" t="s">
        <v>149</v>
      </c>
      <c r="E9" s="50">
        <v>5.0825609725180243E-4</v>
      </c>
      <c r="F9" s="45" t="s">
        <v>120</v>
      </c>
      <c r="H9" s="20" t="s">
        <v>174</v>
      </c>
      <c r="I9" s="50">
        <v>1.4738154945286075E-2</v>
      </c>
      <c r="J9" s="45" t="s">
        <v>138</v>
      </c>
      <c r="L9" s="17" t="s">
        <v>175</v>
      </c>
      <c r="M9" s="50">
        <v>3.4380070250095152E-2</v>
      </c>
      <c r="N9" s="45" t="s">
        <v>120</v>
      </c>
      <c r="O9" s="51" t="s">
        <v>68</v>
      </c>
      <c r="R9" s="51" t="s">
        <v>69</v>
      </c>
      <c r="S9" s="50">
        <v>5.9793406544642824E-2</v>
      </c>
    </row>
    <row r="10" spans="1:19" s="17" customFormat="1" ht="18" customHeight="1">
      <c r="A10" s="51" t="s">
        <v>73</v>
      </c>
      <c r="B10" s="50">
        <v>0.11282573568167301</v>
      </c>
      <c r="C10" s="23"/>
      <c r="H10" s="20" t="s">
        <v>176</v>
      </c>
      <c r="I10" s="50">
        <v>1.836686006189403E-2</v>
      </c>
      <c r="J10" s="45" t="s">
        <v>137</v>
      </c>
      <c r="L10" s="17" t="s">
        <v>177</v>
      </c>
      <c r="M10" s="50">
        <v>4.0502879234226796E-2</v>
      </c>
      <c r="N10" s="45" t="s">
        <v>119</v>
      </c>
      <c r="O10" s="51" t="s">
        <v>74</v>
      </c>
      <c r="R10" s="51" t="s">
        <v>76</v>
      </c>
      <c r="S10" s="50">
        <v>5.6390448785308189E-2</v>
      </c>
    </row>
    <row r="11" spans="1:19" s="17" customFormat="1" ht="18" customHeight="1">
      <c r="A11" s="51" t="s">
        <v>75</v>
      </c>
      <c r="B11" s="50">
        <v>-6.9201604656072835E-3</v>
      </c>
      <c r="C11" s="23"/>
      <c r="H11" s="20" t="s">
        <v>178</v>
      </c>
      <c r="I11" s="50">
        <v>1.9967649319596381E-2</v>
      </c>
      <c r="J11" s="45" t="s">
        <v>136</v>
      </c>
      <c r="L11" s="17" t="s">
        <v>179</v>
      </c>
      <c r="M11" s="50">
        <v>4.2172313420180574E-2</v>
      </c>
      <c r="N11" s="45" t="s">
        <v>118</v>
      </c>
      <c r="O11" s="51" t="s">
        <v>82</v>
      </c>
      <c r="R11" s="51" t="s">
        <v>92</v>
      </c>
      <c r="S11" s="50">
        <v>4.9541915696985406E-2</v>
      </c>
    </row>
    <row r="12" spans="1:19" s="17" customFormat="1" ht="18" customHeight="1">
      <c r="A12" s="51" t="s">
        <v>77</v>
      </c>
      <c r="B12" s="50">
        <v>4.2613907397178075E-2</v>
      </c>
      <c r="C12" s="23"/>
      <c r="D12" s="59"/>
      <c r="E12" s="59"/>
      <c r="H12" s="20" t="s">
        <v>180</v>
      </c>
      <c r="I12" s="50">
        <v>2.770805086036332E-2</v>
      </c>
      <c r="J12" s="45" t="s">
        <v>135</v>
      </c>
      <c r="L12" s="17" t="s">
        <v>170</v>
      </c>
      <c r="M12" s="50">
        <v>5.6390448785308189E-2</v>
      </c>
      <c r="N12" s="45" t="s">
        <v>117</v>
      </c>
      <c r="O12" s="51" t="s">
        <v>76</v>
      </c>
      <c r="R12" s="51" t="s">
        <v>90</v>
      </c>
      <c r="S12" s="50">
        <v>4.7558376757883325E-2</v>
      </c>
    </row>
    <row r="13" spans="1:19" s="17" customFormat="1" ht="18" customHeight="1">
      <c r="A13" s="51" t="s">
        <v>79</v>
      </c>
      <c r="B13" s="50">
        <v>6.0385789127749723E-2</v>
      </c>
      <c r="C13" s="23"/>
      <c r="D13" s="59"/>
      <c r="E13" s="59"/>
      <c r="H13" s="20" t="s">
        <v>181</v>
      </c>
      <c r="I13" s="50">
        <v>2.9860259790053911E-2</v>
      </c>
      <c r="J13" s="45" t="s">
        <v>134</v>
      </c>
      <c r="L13" s="17" t="s">
        <v>182</v>
      </c>
      <c r="M13" s="50">
        <v>6.1635328899590114E-2</v>
      </c>
      <c r="N13" s="45" t="s">
        <v>116</v>
      </c>
      <c r="O13" s="51" t="s">
        <v>70</v>
      </c>
      <c r="R13" s="51" t="s">
        <v>85</v>
      </c>
      <c r="S13" s="50">
        <v>4.726864300493272E-2</v>
      </c>
    </row>
    <row r="14" spans="1:19" s="22" customFormat="1" ht="18" customHeight="1">
      <c r="A14" s="44" t="s">
        <v>147</v>
      </c>
      <c r="B14" s="75">
        <v>3.554673531071173E-2</v>
      </c>
      <c r="C14" s="21"/>
      <c r="D14" s="60"/>
      <c r="E14" s="61"/>
      <c r="F14" s="17"/>
      <c r="H14" s="85" t="s">
        <v>183</v>
      </c>
      <c r="I14" s="75">
        <v>3.0166943459020157E-2</v>
      </c>
      <c r="J14" s="45"/>
      <c r="R14" s="51" t="s">
        <v>77</v>
      </c>
      <c r="S14" s="50">
        <v>4.2613907397178075E-2</v>
      </c>
    </row>
    <row r="15" spans="1:19" s="17" customFormat="1" ht="18" customHeight="1">
      <c r="A15" s="51" t="s">
        <v>68</v>
      </c>
      <c r="B15" s="50">
        <v>3.4380070250095152E-2</v>
      </c>
      <c r="C15" s="23"/>
      <c r="D15" s="60"/>
      <c r="E15" s="61"/>
      <c r="F15" s="22"/>
      <c r="H15" s="20" t="s">
        <v>172</v>
      </c>
      <c r="I15" s="50">
        <v>3.0640073684390146E-2</v>
      </c>
      <c r="J15" s="45" t="s">
        <v>133</v>
      </c>
      <c r="R15" s="51" t="s">
        <v>82</v>
      </c>
      <c r="S15" s="50">
        <v>4.2172313420180574E-2</v>
      </c>
    </row>
    <row r="16" spans="1:19" s="17" customFormat="1" ht="18" customHeight="1">
      <c r="A16" s="51" t="s">
        <v>70</v>
      </c>
      <c r="B16" s="50">
        <v>6.1635328899590114E-2</v>
      </c>
      <c r="C16" s="23"/>
      <c r="D16" s="60"/>
      <c r="E16" s="61"/>
      <c r="H16" s="20" t="s">
        <v>173</v>
      </c>
      <c r="I16" s="50">
        <v>3.184609390536397E-2</v>
      </c>
      <c r="J16" s="45" t="s">
        <v>132</v>
      </c>
      <c r="R16" s="51" t="s">
        <v>74</v>
      </c>
      <c r="S16" s="50">
        <v>4.0502879234226796E-2</v>
      </c>
    </row>
    <row r="17" spans="1:19" s="17" customFormat="1" ht="18" customHeight="1">
      <c r="A17" s="51" t="s">
        <v>72</v>
      </c>
      <c r="B17" s="50">
        <v>3.0640073684390146E-2</v>
      </c>
      <c r="C17" s="23"/>
      <c r="D17" s="60"/>
      <c r="E17" s="61"/>
      <c r="H17" s="20" t="s">
        <v>184</v>
      </c>
      <c r="I17" s="50">
        <v>3.271621477431208E-2</v>
      </c>
      <c r="J17" s="45" t="s">
        <v>131</v>
      </c>
      <c r="R17" s="51" t="s">
        <v>93</v>
      </c>
      <c r="S17" s="50">
        <v>3.8604042784759152E-2</v>
      </c>
    </row>
    <row r="18" spans="1:19" s="17" customFormat="1" ht="18" customHeight="1">
      <c r="A18" s="51" t="s">
        <v>74</v>
      </c>
      <c r="B18" s="50">
        <v>4.0502879234226796E-2</v>
      </c>
      <c r="C18" s="23"/>
      <c r="D18" s="60"/>
      <c r="E18" s="61"/>
      <c r="H18" s="20" t="s">
        <v>185</v>
      </c>
      <c r="I18" s="50">
        <v>3.4094058823945339E-2</v>
      </c>
      <c r="J18" s="45" t="s">
        <v>130</v>
      </c>
      <c r="R18" s="51" t="s">
        <v>68</v>
      </c>
      <c r="S18" s="50">
        <v>3.4380070250095152E-2</v>
      </c>
    </row>
    <row r="19" spans="1:19" s="17" customFormat="1" ht="18" customHeight="1">
      <c r="A19" s="51" t="s">
        <v>76</v>
      </c>
      <c r="B19" s="50">
        <v>5.6390448785308189E-2</v>
      </c>
      <c r="C19" s="23"/>
      <c r="D19" s="59"/>
      <c r="E19" s="59"/>
      <c r="H19" s="20" t="s">
        <v>175</v>
      </c>
      <c r="I19" s="50">
        <v>3.4380070250095152E-2</v>
      </c>
      <c r="J19" s="45" t="s">
        <v>129</v>
      </c>
      <c r="R19" s="51" t="s">
        <v>86</v>
      </c>
      <c r="S19" s="50">
        <v>3.4094058823945339E-2</v>
      </c>
    </row>
    <row r="20" spans="1:19" s="17" customFormat="1" ht="18" customHeight="1">
      <c r="A20" s="51" t="s">
        <v>78</v>
      </c>
      <c r="B20" s="50">
        <v>1.9967649319596381E-2</v>
      </c>
      <c r="C20" s="23"/>
      <c r="D20" s="59"/>
      <c r="E20" s="59"/>
      <c r="H20" s="20" t="s">
        <v>186</v>
      </c>
      <c r="I20" s="50">
        <v>3.8604042784759152E-2</v>
      </c>
      <c r="J20" s="45" t="s">
        <v>128</v>
      </c>
      <c r="R20" s="51" t="s">
        <v>71</v>
      </c>
      <c r="S20" s="50">
        <v>3.271621477431208E-2</v>
      </c>
    </row>
    <row r="21" spans="1:19" s="17" customFormat="1" ht="18" customHeight="1">
      <c r="A21" s="51" t="s">
        <v>80</v>
      </c>
      <c r="B21" s="50">
        <v>3.184609390536397E-2</v>
      </c>
      <c r="C21" s="23"/>
      <c r="H21" s="20" t="s">
        <v>177</v>
      </c>
      <c r="I21" s="50">
        <v>4.0502879234226796E-2</v>
      </c>
      <c r="J21" s="45" t="s">
        <v>127</v>
      </c>
      <c r="R21" s="51" t="s">
        <v>80</v>
      </c>
      <c r="S21" s="50">
        <v>3.184609390536397E-2</v>
      </c>
    </row>
    <row r="22" spans="1:19" ht="18" customHeight="1">
      <c r="A22" s="51" t="s">
        <v>81</v>
      </c>
      <c r="B22" s="50">
        <v>1.2513936070160492E-2</v>
      </c>
      <c r="C22" s="24"/>
      <c r="H22" s="20" t="s">
        <v>179</v>
      </c>
      <c r="I22" s="50">
        <v>4.2172313420180574E-2</v>
      </c>
      <c r="J22" s="45" t="s">
        <v>126</v>
      </c>
      <c r="R22" s="51" t="s">
        <v>72</v>
      </c>
      <c r="S22" s="50">
        <v>3.0640073684390146E-2</v>
      </c>
    </row>
    <row r="23" spans="1:19" ht="18" customHeight="1">
      <c r="A23" s="51" t="s">
        <v>82</v>
      </c>
      <c r="B23" s="50">
        <v>4.2172313420180574E-2</v>
      </c>
      <c r="C23" s="24"/>
      <c r="H23" s="20" t="s">
        <v>187</v>
      </c>
      <c r="I23" s="50">
        <v>4.2613907397178075E-2</v>
      </c>
      <c r="J23" s="45" t="s">
        <v>125</v>
      </c>
      <c r="R23" s="43" t="s">
        <v>145</v>
      </c>
      <c r="S23" s="75">
        <v>3.0166943459020157E-2</v>
      </c>
    </row>
    <row r="24" spans="1:19" s="22" customFormat="1" ht="18" customHeight="1">
      <c r="A24" s="44" t="s">
        <v>148</v>
      </c>
      <c r="B24" s="75">
        <v>3.3958404724945934E-2</v>
      </c>
      <c r="C24" s="21"/>
      <c r="H24" s="20" t="s">
        <v>188</v>
      </c>
      <c r="I24" s="50">
        <v>4.726864300493272E-2</v>
      </c>
      <c r="J24" s="45" t="s">
        <v>124</v>
      </c>
      <c r="R24" s="51" t="s">
        <v>83</v>
      </c>
      <c r="S24" s="50">
        <v>2.9860259790053911E-2</v>
      </c>
    </row>
    <row r="25" spans="1:19" ht="18" customHeight="1">
      <c r="A25" s="51" t="s">
        <v>83</v>
      </c>
      <c r="B25" s="50">
        <v>2.9860259790053911E-2</v>
      </c>
      <c r="C25" s="24"/>
      <c r="H25" s="20" t="s">
        <v>189</v>
      </c>
      <c r="I25" s="50">
        <v>4.7558376757883325E-2</v>
      </c>
      <c r="J25" s="45" t="s">
        <v>123</v>
      </c>
      <c r="R25" s="51" t="s">
        <v>67</v>
      </c>
      <c r="S25" s="50">
        <v>2.770805086036332E-2</v>
      </c>
    </row>
    <row r="26" spans="1:19" ht="18" customHeight="1">
      <c r="A26" s="51" t="s">
        <v>84</v>
      </c>
      <c r="B26" s="50">
        <v>-1.6970014175104464E-2</v>
      </c>
      <c r="C26" s="24"/>
      <c r="H26" s="20" t="s">
        <v>190</v>
      </c>
      <c r="I26" s="50">
        <v>4.9541915696985406E-2</v>
      </c>
      <c r="J26" s="45" t="s">
        <v>122</v>
      </c>
      <c r="R26" s="51" t="s">
        <v>78</v>
      </c>
      <c r="S26" s="50">
        <v>1.9967649319596381E-2</v>
      </c>
    </row>
    <row r="27" spans="1:19" ht="18" customHeight="1">
      <c r="A27" s="51" t="s">
        <v>85</v>
      </c>
      <c r="B27" s="50">
        <v>4.726864300493272E-2</v>
      </c>
      <c r="C27" s="24"/>
      <c r="H27" s="20" t="s">
        <v>170</v>
      </c>
      <c r="I27" s="50">
        <v>5.6390448785308189E-2</v>
      </c>
      <c r="J27" s="45" t="s">
        <v>121</v>
      </c>
      <c r="R27" s="51" t="s">
        <v>88</v>
      </c>
      <c r="S27" s="50">
        <v>1.836686006189403E-2</v>
      </c>
    </row>
    <row r="28" spans="1:19" ht="18" customHeight="1">
      <c r="A28" s="51" t="s">
        <v>86</v>
      </c>
      <c r="B28" s="50">
        <v>3.4094058823945339E-2</v>
      </c>
      <c r="C28" s="24"/>
      <c r="H28" s="20" t="s">
        <v>191</v>
      </c>
      <c r="I28" s="50">
        <v>5.9793406544642824E-2</v>
      </c>
      <c r="J28" s="45" t="s">
        <v>120</v>
      </c>
      <c r="R28" s="51" t="s">
        <v>87</v>
      </c>
      <c r="S28" s="50">
        <v>1.4738154945286075E-2</v>
      </c>
    </row>
    <row r="29" spans="1:19" s="22" customFormat="1" ht="18" customHeight="1">
      <c r="A29" s="44" t="s">
        <v>149</v>
      </c>
      <c r="B29" s="75">
        <v>5.0825609725180243E-4</v>
      </c>
      <c r="C29" s="21"/>
      <c r="H29" s="20" t="s">
        <v>192</v>
      </c>
      <c r="I29" s="50">
        <v>6.0385789127749723E-2</v>
      </c>
      <c r="J29" s="45" t="s">
        <v>119</v>
      </c>
      <c r="R29" s="51" t="s">
        <v>81</v>
      </c>
      <c r="S29" s="50">
        <v>1.2513936070160492E-2</v>
      </c>
    </row>
    <row r="30" spans="1:19" ht="18" customHeight="1">
      <c r="A30" s="51" t="s">
        <v>87</v>
      </c>
      <c r="B30" s="50">
        <v>1.4738154945286075E-2</v>
      </c>
      <c r="C30" s="24"/>
      <c r="H30" s="20" t="s">
        <v>182</v>
      </c>
      <c r="I30" s="50">
        <v>6.1635328899590114E-2</v>
      </c>
      <c r="J30" s="45" t="s">
        <v>118</v>
      </c>
      <c r="R30" s="51" t="s">
        <v>75</v>
      </c>
      <c r="S30" s="50">
        <v>-6.9201604656072835E-3</v>
      </c>
    </row>
    <row r="31" spans="1:19" ht="18" customHeight="1">
      <c r="A31" s="51" t="s">
        <v>88</v>
      </c>
      <c r="B31" s="50">
        <v>1.836686006189403E-2</v>
      </c>
      <c r="C31" s="24"/>
      <c r="H31" s="20" t="s">
        <v>193</v>
      </c>
      <c r="I31" s="50">
        <v>0.10383285920341256</v>
      </c>
      <c r="J31" s="45" t="s">
        <v>117</v>
      </c>
      <c r="R31" s="51" t="s">
        <v>84</v>
      </c>
      <c r="S31" s="50">
        <v>-1.6970014175104464E-2</v>
      </c>
    </row>
    <row r="32" spans="1:19" ht="18" customHeight="1">
      <c r="A32" s="51" t="s">
        <v>89</v>
      </c>
      <c r="B32" s="50">
        <v>-2.6122009669718116E-2</v>
      </c>
      <c r="C32" s="24"/>
      <c r="H32" s="20" t="s">
        <v>194</v>
      </c>
      <c r="I32" s="50">
        <v>0.11282573568167287</v>
      </c>
      <c r="J32" s="45" t="s">
        <v>116</v>
      </c>
      <c r="L32" s="18"/>
      <c r="M32" s="18"/>
      <c r="N32" s="18"/>
    </row>
    <row r="33" spans="1:14" s="22" customFormat="1" ht="18" customHeight="1">
      <c r="A33" s="44" t="s">
        <v>150</v>
      </c>
      <c r="B33" s="75">
        <v>5.9465423633485059E-2</v>
      </c>
      <c r="C33" s="21"/>
      <c r="H33" s="20"/>
      <c r="I33" s="17"/>
      <c r="J33" s="17"/>
    </row>
    <row r="34" spans="1:14" ht="18" customHeight="1">
      <c r="A34" s="51" t="s">
        <v>90</v>
      </c>
      <c r="B34" s="50">
        <v>4.7558376757883325E-2</v>
      </c>
      <c r="C34" s="24"/>
      <c r="H34" s="22"/>
      <c r="I34" s="22"/>
      <c r="J34" s="22"/>
      <c r="L34" s="18"/>
      <c r="M34" s="18"/>
      <c r="N34" s="18"/>
    </row>
    <row r="35" spans="1:14" ht="18" customHeight="1">
      <c r="A35" s="51" t="s">
        <v>91</v>
      </c>
      <c r="B35" s="50">
        <v>0.10383285920341256</v>
      </c>
      <c r="C35" s="24"/>
      <c r="L35" s="18"/>
      <c r="M35" s="18"/>
      <c r="N35" s="18"/>
    </row>
    <row r="36" spans="1:14" ht="18" customHeight="1">
      <c r="A36" s="51" t="s">
        <v>92</v>
      </c>
      <c r="B36" s="50">
        <v>4.9541915696985406E-2</v>
      </c>
      <c r="C36" s="24"/>
      <c r="L36" s="18"/>
      <c r="M36" s="18"/>
      <c r="N36" s="18"/>
    </row>
    <row r="37" spans="1:14" ht="18" customHeight="1">
      <c r="A37" s="51" t="s">
        <v>93</v>
      </c>
      <c r="B37" s="50">
        <v>3.8604042784759152E-2</v>
      </c>
      <c r="C37" s="24"/>
      <c r="L37" s="18"/>
      <c r="M37" s="18"/>
      <c r="N37" s="18"/>
    </row>
    <row r="38" spans="1:14" ht="16.5" customHeight="1">
      <c r="A38" s="30" t="s">
        <v>111</v>
      </c>
      <c r="L38" s="18"/>
      <c r="M38" s="18"/>
      <c r="N38" s="18"/>
    </row>
    <row r="39" spans="1:14" ht="15" customHeight="1">
      <c r="L39" s="18"/>
      <c r="M39" s="18"/>
      <c r="N39" s="18"/>
    </row>
    <row r="40" spans="1:14" ht="15" customHeight="1">
      <c r="K40" s="18"/>
      <c r="L40" s="18"/>
      <c r="M40" s="18"/>
      <c r="N40" s="18"/>
    </row>
    <row r="41" spans="1:14" ht="15" customHeight="1">
      <c r="K41" s="18"/>
      <c r="L41" s="18"/>
      <c r="M41" s="18"/>
      <c r="N41" s="18"/>
    </row>
    <row r="42" spans="1:14" ht="15" customHeight="1">
      <c r="H42" s="51" t="s">
        <v>89</v>
      </c>
      <c r="I42" s="17" t="s">
        <v>167</v>
      </c>
      <c r="K42" s="18"/>
      <c r="L42" s="18"/>
      <c r="M42" s="18"/>
      <c r="N42" s="18"/>
    </row>
    <row r="43" spans="1:14" ht="15" customHeight="1">
      <c r="H43" s="51" t="s">
        <v>84</v>
      </c>
      <c r="I43" s="17" t="s">
        <v>169</v>
      </c>
      <c r="K43" s="18"/>
      <c r="L43" s="18"/>
      <c r="M43" s="18"/>
      <c r="N43" s="18"/>
    </row>
    <row r="44" spans="1:14" ht="15" customHeight="1">
      <c r="H44" s="51" t="s">
        <v>75</v>
      </c>
      <c r="I44" s="17" t="s">
        <v>171</v>
      </c>
      <c r="K44" s="18"/>
      <c r="L44" s="18"/>
      <c r="M44" s="18"/>
      <c r="N44" s="18"/>
    </row>
    <row r="45" spans="1:14" ht="15" customHeight="1">
      <c r="H45" s="51" t="s">
        <v>81</v>
      </c>
      <c r="I45" s="17" t="s">
        <v>168</v>
      </c>
      <c r="K45" s="18"/>
      <c r="L45" s="18"/>
      <c r="M45" s="18"/>
      <c r="N45" s="18"/>
    </row>
    <row r="46" spans="1:14" ht="15" customHeight="1">
      <c r="H46" s="51" t="s">
        <v>87</v>
      </c>
      <c r="I46" s="17" t="s">
        <v>174</v>
      </c>
      <c r="K46" s="18"/>
      <c r="L46" s="18"/>
      <c r="M46" s="18"/>
      <c r="N46" s="18"/>
    </row>
    <row r="47" spans="1:14" ht="15" customHeight="1">
      <c r="H47" s="51" t="s">
        <v>88</v>
      </c>
      <c r="I47" s="17" t="s">
        <v>176</v>
      </c>
      <c r="K47" s="18"/>
      <c r="L47" s="18"/>
      <c r="M47" s="18"/>
      <c r="N47" s="18"/>
    </row>
    <row r="48" spans="1:14" ht="15" customHeight="1">
      <c r="H48" s="51" t="s">
        <v>78</v>
      </c>
      <c r="I48" s="17" t="s">
        <v>178</v>
      </c>
      <c r="K48" s="18"/>
      <c r="L48" s="18"/>
      <c r="M48" s="18"/>
      <c r="N48" s="18"/>
    </row>
    <row r="49" spans="8:14" ht="15" customHeight="1">
      <c r="H49" s="51" t="s">
        <v>67</v>
      </c>
      <c r="I49" s="17" t="s">
        <v>180</v>
      </c>
      <c r="K49" s="18"/>
      <c r="L49" s="18"/>
      <c r="M49" s="18"/>
      <c r="N49" s="18"/>
    </row>
    <row r="50" spans="8:14" ht="15" customHeight="1">
      <c r="H50" s="51" t="s">
        <v>83</v>
      </c>
      <c r="I50" s="17" t="s">
        <v>181</v>
      </c>
      <c r="K50" s="18"/>
      <c r="L50" s="18"/>
      <c r="M50" s="18"/>
      <c r="N50" s="18"/>
    </row>
    <row r="51" spans="8:14" ht="15" customHeight="1">
      <c r="H51" s="51" t="s">
        <v>72</v>
      </c>
      <c r="I51" s="17" t="s">
        <v>172</v>
      </c>
      <c r="K51" s="18"/>
      <c r="L51" s="18"/>
      <c r="M51" s="18"/>
      <c r="N51" s="18"/>
    </row>
    <row r="52" spans="8:14" ht="15" customHeight="1">
      <c r="H52" s="51" t="s">
        <v>80</v>
      </c>
      <c r="I52" s="17" t="s">
        <v>173</v>
      </c>
      <c r="L52" s="18"/>
      <c r="M52" s="18"/>
      <c r="N52" s="18"/>
    </row>
    <row r="53" spans="8:14" ht="15" customHeight="1">
      <c r="H53" s="51" t="s">
        <v>71</v>
      </c>
      <c r="I53" s="17" t="s">
        <v>184</v>
      </c>
      <c r="L53" s="18"/>
      <c r="M53" s="18"/>
      <c r="N53" s="18"/>
    </row>
    <row r="54" spans="8:14" ht="15" customHeight="1">
      <c r="H54" s="51" t="s">
        <v>86</v>
      </c>
      <c r="I54" s="17" t="s">
        <v>185</v>
      </c>
      <c r="L54" s="18"/>
      <c r="M54" s="18"/>
      <c r="N54" s="18"/>
    </row>
    <row r="55" spans="8:14" ht="15" customHeight="1">
      <c r="H55" s="51" t="s">
        <v>68</v>
      </c>
      <c r="I55" s="17" t="s">
        <v>175</v>
      </c>
      <c r="L55" s="18"/>
      <c r="M55" s="18"/>
      <c r="N55" s="18"/>
    </row>
    <row r="56" spans="8:14" ht="15" customHeight="1">
      <c r="H56" s="51" t="s">
        <v>93</v>
      </c>
      <c r="I56" s="17" t="s">
        <v>186</v>
      </c>
      <c r="L56" s="18"/>
      <c r="M56" s="18"/>
      <c r="N56" s="18"/>
    </row>
    <row r="57" spans="8:14" ht="15" customHeight="1">
      <c r="H57" s="51" t="s">
        <v>74</v>
      </c>
      <c r="I57" s="17" t="s">
        <v>177</v>
      </c>
      <c r="L57" s="18"/>
      <c r="M57" s="18"/>
      <c r="N57" s="18"/>
    </row>
    <row r="58" spans="8:14" ht="15" customHeight="1">
      <c r="H58" s="51" t="s">
        <v>82</v>
      </c>
      <c r="I58" s="17" t="s">
        <v>179</v>
      </c>
      <c r="L58" s="18"/>
      <c r="M58" s="18"/>
      <c r="N58" s="18"/>
    </row>
    <row r="59" spans="8:14" ht="15" customHeight="1">
      <c r="H59" s="51" t="s">
        <v>77</v>
      </c>
      <c r="I59" s="17" t="s">
        <v>187</v>
      </c>
      <c r="L59" s="18"/>
      <c r="M59" s="18"/>
      <c r="N59" s="18"/>
    </row>
    <row r="60" spans="8:14" ht="15" customHeight="1">
      <c r="H60" s="51" t="s">
        <v>85</v>
      </c>
      <c r="I60" s="17" t="s">
        <v>188</v>
      </c>
      <c r="L60" s="18"/>
      <c r="M60" s="18"/>
      <c r="N60" s="18"/>
    </row>
    <row r="61" spans="8:14" ht="15" customHeight="1">
      <c r="H61" s="51" t="s">
        <v>90</v>
      </c>
      <c r="I61" s="17" t="s">
        <v>189</v>
      </c>
      <c r="L61" s="18"/>
      <c r="M61" s="18"/>
      <c r="N61" s="18"/>
    </row>
    <row r="62" spans="8:14" ht="15" customHeight="1">
      <c r="H62" s="51" t="s">
        <v>92</v>
      </c>
      <c r="I62" s="17" t="s">
        <v>190</v>
      </c>
      <c r="L62" s="18"/>
      <c r="M62" s="18"/>
      <c r="N62" s="18"/>
    </row>
    <row r="63" spans="8:14" ht="15" customHeight="1">
      <c r="H63" s="51" t="s">
        <v>76</v>
      </c>
      <c r="I63" s="17" t="s">
        <v>170</v>
      </c>
      <c r="L63" s="18"/>
      <c r="M63" s="18"/>
      <c r="N63" s="18"/>
    </row>
    <row r="64" spans="8:14" ht="15" customHeight="1">
      <c r="H64" s="51" t="s">
        <v>69</v>
      </c>
      <c r="I64" s="17" t="s">
        <v>191</v>
      </c>
      <c r="L64" s="18"/>
      <c r="M64" s="18"/>
      <c r="N64" s="18"/>
    </row>
    <row r="65" spans="8:14" ht="15" customHeight="1">
      <c r="H65" s="51" t="s">
        <v>79</v>
      </c>
      <c r="I65" s="17" t="s">
        <v>192</v>
      </c>
      <c r="L65" s="18"/>
      <c r="M65" s="18"/>
      <c r="N65" s="18"/>
    </row>
    <row r="66" spans="8:14" ht="15" customHeight="1">
      <c r="H66" s="51" t="s">
        <v>70</v>
      </c>
      <c r="I66" s="17" t="s">
        <v>182</v>
      </c>
      <c r="L66" s="18"/>
      <c r="M66" s="18"/>
      <c r="N66" s="18"/>
    </row>
    <row r="67" spans="8:14" ht="15" customHeight="1">
      <c r="H67" s="51" t="s">
        <v>91</v>
      </c>
      <c r="I67" s="17" t="s">
        <v>193</v>
      </c>
      <c r="L67" s="18"/>
      <c r="M67" s="18"/>
      <c r="N67" s="18"/>
    </row>
    <row r="68" spans="8:14" ht="15" customHeight="1">
      <c r="H68" s="51" t="s">
        <v>73</v>
      </c>
      <c r="I68" s="17" t="s">
        <v>194</v>
      </c>
    </row>
  </sheetData>
  <mergeCells count="15">
    <mergeCell ref="R2:S2"/>
    <mergeCell ref="A3:A4"/>
    <mergeCell ref="B3:B4"/>
    <mergeCell ref="D3:D4"/>
    <mergeCell ref="E3:F3"/>
    <mergeCell ref="H3:H4"/>
    <mergeCell ref="I3:J3"/>
    <mergeCell ref="L3:L4"/>
    <mergeCell ref="M3:N3"/>
    <mergeCell ref="A2:B2"/>
    <mergeCell ref="D2:F2"/>
    <mergeCell ref="H2:J2"/>
    <mergeCell ref="L2:N2"/>
    <mergeCell ref="R3:R4"/>
    <mergeCell ref="S3:S4"/>
  </mergeCells>
  <printOptions horizontalCentered="1"/>
  <pageMargins left="0.25" right="0.25" top="0.75" bottom="0.75" header="0.3" footer="0.3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PIB TABELAS</vt:lpstr>
      <vt:lpstr>AGROPECUÁRIA</vt:lpstr>
      <vt:lpstr>INDÚTRIA</vt:lpstr>
      <vt:lpstr>SERVIÇOS</vt:lpstr>
      <vt:lpstr>Brasil e UFs (Gráficos)</vt:lpstr>
      <vt:lpstr>'PIB TABELAS'!_Hlk55570687</vt:lpstr>
      <vt:lpstr>'Brasil e UFs (Gráficos)'!Area_de_impressao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Teresa Emery</cp:lastModifiedBy>
  <dcterms:created xsi:type="dcterms:W3CDTF">2020-12-04T14:18:35Z</dcterms:created>
  <dcterms:modified xsi:type="dcterms:W3CDTF">2024-11-08T13:29:32Z</dcterms:modified>
</cp:coreProperties>
</file>